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6" windowHeight="7152" tabRatio="820"/>
  </bookViews>
  <sheets>
    <sheet name="Расчет" sheetId="9" r:id="rId1"/>
    <sheet name="Результаты анкетирования" sheetId="5" r:id="rId2"/>
    <sheet name="Стенды" sheetId="6" r:id="rId3"/>
    <sheet name="Сайт" sheetId="7" r:id="rId4"/>
    <sheet name="Комфортность" sheetId="11" r:id="rId5"/>
    <sheet name="Инвалиды" sheetId="8" r:id="rId6"/>
  </sheets>
  <calcPr calcId="125725"/>
</workbook>
</file>

<file path=xl/calcChain.xml><?xml version="1.0" encoding="utf-8"?>
<calcChain xmlns="http://schemas.openxmlformats.org/spreadsheetml/2006/main">
  <c r="H24" i="5"/>
  <c r="H22"/>
  <c r="H20"/>
  <c r="H18"/>
  <c r="H16"/>
  <c r="H14"/>
  <c r="H10"/>
  <c r="H8"/>
  <c r="H27" l="1"/>
  <c r="H26"/>
  <c r="E15" i="8"/>
  <c r="E16"/>
  <c r="E17"/>
  <c r="E12"/>
  <c r="E13"/>
  <c r="E14"/>
  <c r="E6"/>
  <c r="E7"/>
  <c r="E8"/>
  <c r="E9"/>
  <c r="E5"/>
  <c r="D15" i="11"/>
  <c r="C15"/>
  <c r="E13"/>
  <c r="E8"/>
  <c r="E9"/>
  <c r="E10"/>
  <c r="E11"/>
  <c r="E12"/>
  <c r="E7"/>
  <c r="C18" i="8" l="1"/>
  <c r="C10"/>
  <c r="H40" i="9" l="1"/>
  <c r="H35"/>
  <c r="H30"/>
  <c r="H21"/>
  <c r="H12"/>
  <c r="H5"/>
  <c r="H14" l="1"/>
  <c r="H41" s="1"/>
  <c r="J24" i="5"/>
  <c r="J22"/>
  <c r="J20"/>
  <c r="J18"/>
  <c r="J16"/>
  <c r="J14"/>
  <c r="H12"/>
  <c r="J10"/>
  <c r="H6"/>
  <c r="J6" s="1"/>
  <c r="J8"/>
  <c r="D18" i="8" l="1"/>
  <c r="E18" s="1"/>
  <c r="D10"/>
  <c r="E10" s="1"/>
  <c r="C12" i="7"/>
  <c r="C18" l="1"/>
  <c r="C8"/>
  <c r="G28" i="5"/>
  <c r="F28"/>
  <c r="E28"/>
  <c r="D28"/>
  <c r="J12"/>
  <c r="C22" i="7" l="1"/>
  <c r="I26" i="5"/>
  <c r="I28"/>
</calcChain>
</file>

<file path=xl/sharedStrings.xml><?xml version="1.0" encoding="utf-8"?>
<sst xmlns="http://schemas.openxmlformats.org/spreadsheetml/2006/main" count="326" uniqueCount="213">
  <si>
    <t>№</t>
  </si>
  <si>
    <t>Наименование показатель/соответствующий номер вопроса в анкете</t>
  </si>
  <si>
    <t>Варианты ответов на вопросы, при изучении мнений получателей услуг</t>
  </si>
  <si>
    <t>Получатели услуги</t>
  </si>
  <si>
    <r>
      <t>Количество удовлетворенных, К</t>
    </r>
    <r>
      <rPr>
        <i/>
        <vertAlign val="subscript"/>
        <sz val="10"/>
        <color rgb="FF000000"/>
        <rFont val="Times New Roman"/>
        <family val="1"/>
        <charset val="204"/>
      </rPr>
      <t>уд</t>
    </r>
  </si>
  <si>
    <r>
      <t>Количество опрошенных, К</t>
    </r>
    <r>
      <rPr>
        <i/>
        <vertAlign val="subscript"/>
        <sz val="10"/>
        <color rgb="FF000000"/>
        <rFont val="Times New Roman"/>
        <family val="1"/>
        <charset val="204"/>
      </rPr>
      <t>опрош</t>
    </r>
  </si>
  <si>
    <t>да</t>
  </si>
  <si>
    <t>нет</t>
  </si>
  <si>
    <t>Пол респондента</t>
  </si>
  <si>
    <t>мужской</t>
  </si>
  <si>
    <t>женский</t>
  </si>
  <si>
    <t>Доля удовлетворенных У=(Куд/Копрош)х100</t>
  </si>
  <si>
    <t>до 25 лет</t>
  </si>
  <si>
    <t>26-40</t>
  </si>
  <si>
    <t>41-60</t>
  </si>
  <si>
    <t>свыше 60</t>
  </si>
  <si>
    <t>Приложение 2 к отчету</t>
  </si>
  <si>
    <t>-</t>
  </si>
  <si>
    <t>Режим, график работы организации культуры</t>
  </si>
  <si>
    <r>
      <t>Наименование информационного объекта (</t>
    </r>
    <r>
      <rPr>
        <i/>
        <sz val="12"/>
        <color theme="1"/>
        <rFont val="Times New Roman"/>
        <family val="1"/>
        <charset val="204"/>
      </rPr>
      <t>k</t>
    </r>
    <r>
      <rPr>
        <sz val="12"/>
        <color theme="1"/>
        <rFont val="Times New Roman"/>
        <family val="1"/>
        <charset val="204"/>
      </rPr>
      <t>)</t>
    </r>
  </si>
  <si>
    <t>100 баллов</t>
  </si>
  <si>
    <t>Количество баллов за наличие 1 информационного объекта</t>
  </si>
  <si>
    <r>
      <t xml:space="preserve">Расчет показателя 1.2. "Соответствие информации о деятельности организации размещенной </t>
    </r>
    <r>
      <rPr>
        <b/>
        <sz val="12"/>
        <color rgb="FF000000"/>
        <rFont val="Times New Roman"/>
        <family val="1"/>
        <charset val="204"/>
      </rPr>
      <t>на официальном сайте</t>
    </r>
    <r>
      <rPr>
        <sz val="12"/>
        <color rgb="FF000000"/>
        <rFont val="Times New Roman"/>
        <family val="1"/>
        <charset val="204"/>
      </rPr>
      <t xml:space="preserve"> организации </t>
    </r>
    <r>
      <rPr>
        <sz val="12"/>
        <color theme="1"/>
        <rFont val="Times New Roman"/>
        <family val="1"/>
        <charset val="204"/>
      </rPr>
      <t>перечню информации и требованиям к ней, установленным приказом Минкультуры России от 20.02.2015 № 277"</t>
    </r>
  </si>
  <si>
    <t>Показатели, характеризующие доступность услуг для инвалидов</t>
  </si>
  <si>
    <t>Наличие в помещениях организации социальной сферы и на прилегающей к ней территории:</t>
  </si>
  <si>
    <t>итого по пункту 3.1</t>
  </si>
  <si>
    <t>3.2.</t>
  </si>
  <si>
    <t>Наличие в организации социальной сферы условий доступности, позволяющих инвалидам получать услуги наравне с другими:</t>
  </si>
  <si>
    <t>3.1</t>
  </si>
  <si>
    <t>3.1.1</t>
  </si>
  <si>
    <t>3.1.2</t>
  </si>
  <si>
    <t>3.1.3</t>
  </si>
  <si>
    <t>3.1.4</t>
  </si>
  <si>
    <t>3.1.5</t>
  </si>
  <si>
    <t>3.2.1</t>
  </si>
  <si>
    <t>3.2.2</t>
  </si>
  <si>
    <t>3.2.3.</t>
  </si>
  <si>
    <t>3.2.4</t>
  </si>
  <si>
    <t>3.2.5</t>
  </si>
  <si>
    <t>3.2.6</t>
  </si>
  <si>
    <t>оборудованных входных групп пандусами (подъемными платформами);</t>
  </si>
  <si>
    <t>выделенных стоянок для автотранспортных средств инвалидов;</t>
  </si>
  <si>
    <t>сменных кресел-колясок;</t>
  </si>
  <si>
    <t>специально оборудованных санитарно-гигиенических помещений в организации социальной сферы.</t>
  </si>
  <si>
    <t>дублирование для инвалидов по слуху и зрению звуковой и зрительной информации;</t>
  </si>
  <si>
    <t>дублирование надписей, знаков и иной текстовой и графической информации знаками, выполненными рельефно-точечным шрифтом Брайля;</t>
  </si>
  <si>
    <t>возможность предоставления инвалидам по слуху (слуху и зрению) услуг сурдопереводчика (тифлосурдопереводчика);</t>
  </si>
  <si>
    <t>наличие альтернативной версии официального сайта организации социальной сферы в сети «Интернет» для инвалидов по зрению;</t>
  </si>
  <si>
    <t>помощь, оказываемая работниками организации социальной сферы, прошедшими необходимое обучение (инструктирование) по сопровождению инвалидов в помещениях организации социальной сферы и на прилегающей территории;</t>
  </si>
  <si>
    <t>наличие возможности предоставления услуги в дистанционном режиме или на дому.</t>
  </si>
  <si>
    <t>Доля получателей услуг, удовлетворенных доступностью услуг для инвалидов (в % от общего числа опрошенных получателей услуг – инвалидов).</t>
  </si>
  <si>
    <t>3.3.</t>
  </si>
  <si>
    <t>№ п/п</t>
  </si>
  <si>
    <t xml:space="preserve">На официальном сайте организации имеются и функционируют дистанционные способы обратной связи и взаимодействия с получателями услуг: </t>
  </si>
  <si>
    <t>итого по пункту 3.2</t>
  </si>
  <si>
    <t>Показатель</t>
  </si>
  <si>
    <t>Значимость показателя</t>
  </si>
  <si>
    <t>Параметры показателя оценки качества, подлежащие оценке</t>
  </si>
  <si>
    <t>Индикаторы параметров показателей оценки качества</t>
  </si>
  <si>
    <t>Максимальная величина, в баллах</t>
  </si>
  <si>
    <t>фактическое значение индикатора параметра</t>
  </si>
  <si>
    <t>Значение параметров в баллах</t>
  </si>
  <si>
    <t>Максимальное значение показателей 
в баллах по учреждению</t>
  </si>
  <si>
    <t>Критерий «Открытость и доступность информации об организации культуры»</t>
  </si>
  <si>
    <t xml:space="preserve">Соответствие информации о деятельности организации, размещенной на общедоступных информационных ресурсах, перечню информации и требованиям к ней, установленным нормативными правовыми актами:
- на информационных стендах в помещении организации,
- на официальном сайте организации в информационно-телекоммуникационной сети «Интернет».
</t>
  </si>
  <si>
    <t>1.1.1. Соответствие информации о деятельности организации социальной сферы, размещенной на информационных стендах в помещении организации социальной сферы, ее содержанию и порядку (форме), установленным нормативными правовыми актами</t>
  </si>
  <si>
    <t xml:space="preserve">- отсутствует информация о деятельности организации социальной сферы </t>
  </si>
  <si>
    <t>0 баллов</t>
  </si>
  <si>
    <t>- количество материалов, размещенных  на информационных стендах в помещении организации по отношению к количеству  материалов, размещение которых установлено нормативными правовыми актами</t>
  </si>
  <si>
    <t>1-100 баллов</t>
  </si>
  <si>
    <t>1.1.2. Соответствие информации о деятельности организации социальной сферы, размещенной на официальном сайте организации социальной сферы, ее содержанию и порядку (форме), установленным нормативными правовыми актами</t>
  </si>
  <si>
    <t>- отсутствует информация о деятельности организации социальной сферы на ее официальном сайте</t>
  </si>
  <si>
    <t>количество материалов, размещенных  на официальном сайте организации по отношению к количеству  материалов, размещение которых установлено нормативными правовыми актами</t>
  </si>
  <si>
    <t xml:space="preserve">Обеспечение на официальном сайте организации наличия и функционирования дистанционных способов обратной связи и взаимодействия с получателями услуг:
- телефона,
- электронной почты,
- электронных сервисов (форма для подачи электронного обращения/жалобы/предложения; раздел «Часто задаваемые вопросы»; получение консультации по оказываемым услугам и пр.);
- обеспечение технической возможности выражения получателем услуг мнения о качестве оказания услуг (наличие анкеты для опроса граждан или гиперссылки на нее)
</t>
  </si>
  <si>
    <t>1.2.1. Наличие на официальном сайте организации информации о дистанционных способах взаимодействия с получателями услуг и их функционирование:
- абонентского номера телефона;
- адрес электронной почты;
- электронных сервисов (для подачи электронного обращения (жалобы, предложения), получения консультации по оказываемым услугам и иных);
- раздела официального сайта «Часто задаваемые вопросы»;
- технической возможности выражения получателем услуг мнения о качестве условий оказания услуг организацией социальной сферы (наличие анкеты для опроса граждан или гиперссылки на нее);
- иного дистанционного способа взаимодействия.</t>
  </si>
  <si>
    <t>- отсутствуют или не функционируют дистанционные способы взаимодействия</t>
  </si>
  <si>
    <t>- наличие и функционирование дистанционных способов взаимодействия (от одного до трех способов включительно)</t>
  </si>
  <si>
    <t>по 30 баллов за каждый способ</t>
  </si>
  <si>
    <r>
      <t xml:space="preserve">- в наличии и функционируют </t>
    </r>
    <r>
      <rPr>
        <sz val="10"/>
        <color theme="1"/>
        <rFont val="Times New Roman"/>
        <family val="1"/>
        <charset val="204"/>
      </rPr>
      <t xml:space="preserve">более трех </t>
    </r>
    <r>
      <rPr>
        <sz val="10"/>
        <color rgb="FF00B05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дистанционных способов взаимодействия</t>
    </r>
  </si>
  <si>
    <t>Доля получателей услуг, удовлетворенных открытостью, полнотой и доступностью информации о деятельности организации, размещенной на информационных стендах, на сайте в информационно-телекоммуникационной сети «Интернет» (в % от общего числа опрошенных получателей услуг)</t>
  </si>
  <si>
    <t xml:space="preserve">число получателей услуг, удовлетворенных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 по отношению к числу опрошенных  получателей услуг, ответивших на соответствующий вопрос анкеты </t>
  </si>
  <si>
    <t>0-100 баллов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</si>
  <si>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по отношению к  числу опрошенных  получателей услуг, ответивших на соответствующий вопрос анкеты</t>
  </si>
  <si>
    <t>Итого по критерию 1</t>
  </si>
  <si>
    <t xml:space="preserve">Критерий «Комфортность условий предоставления услуг» </t>
  </si>
  <si>
    <t xml:space="preserve">Обеспечение в организации комфортных условий для предоставления услуг:
- наличие комфортной зоны отдыха (ожидания);
- наличие и понятность навигации внутри организации;
- доступность питьевой воды;
- наличие и доступность санитарно-гигиенических помещений (чистота помещений, наличие мыла, воды, туалетной бумаги и пр.);
- санитарное состояние помещений организаций;
- возможность бронирования услуги/доступность записи на получение услуги (по телефону, с использованием сети «Интернет» на официальном сайте организации, при личном посещении и пр.)
</t>
  </si>
  <si>
    <t>- отсутствуют комфортные условия</t>
  </si>
  <si>
    <t>- наличие каждого из комфортных условий для предоставления услуг (от одного до четырех)</t>
  </si>
  <si>
    <t xml:space="preserve">по 20 баллов за каждое условие </t>
  </si>
  <si>
    <t>- наличие пяти  и более комфортных условий для предоставления услуг</t>
  </si>
  <si>
    <t>Время ожидания предоставления услуги</t>
  </si>
  <si>
    <t>Данный показатель не применяется для оценки организаций культуры</t>
  </si>
  <si>
    <t>Доля получателей услуг, удовлетворенных комфортностью условий предоставления услуг (в % от общего числа опрошенных получателей услуг)</t>
  </si>
  <si>
    <t>2.3.1.Удовлетворенность комфортностью предоставления услуг организацией социальной сферы</t>
  </si>
  <si>
    <t>число получателей услуг, удовлетворенных комфортностью предоставления услуг организацией социальной сферы по отношению к  числу опрошенных  получателей услуг, ответивших на данный вопрос</t>
  </si>
  <si>
    <t>Итого по критерию 2</t>
  </si>
  <si>
    <t>Критерий «Доступность услуг для инвалидов»</t>
  </si>
  <si>
    <t xml:space="preserve">Оборудование территории, прилегающей к организации, и ее помещений с учетом доступности для инвалидов:
- оборудование входных групп пандусами/подъемными платформами;
- наличие выделенных стоянок для автотранспортных средств инвалидов;
- наличие адаптированных лифтов, поручней, расширенных дверных проемов;
- наличие сменных кресел-колясок;
- наличие специально оборудованных санитарно-гигиенических помещений в организации
</t>
  </si>
  <si>
    <t>3.1.1. Наличие в помещениях организации социальной сферы и на прилегающей к ней территории:
- оборудованных входных групп пандусами (подъемными платформами);
- выделенных стоянок для автотранспортных средств инвалидов;
- адаптированных лифтов, поручней, расширенных дверных проемов;
- сменных кресел-колясок;
- специально оборудованных санитарно-гигиенических помещений в организации социальной сферы.</t>
  </si>
  <si>
    <t>- отсутствуют условия доступности для инвалидов</t>
  </si>
  <si>
    <t>- наличие каждого из  условий доступности для инвалидов (от одного до четырех)</t>
  </si>
  <si>
    <t>по 20 баллов за каждое условие</t>
  </si>
  <si>
    <t>- наличие пяти и более условий доступности для инвалидов</t>
  </si>
  <si>
    <t xml:space="preserve">Обеспечение в организации условий доступности, позволяющих инвалидам получать услуги наравне с другими, включая:
- дублирование для инвалидов по слуху и зрению звуковой и зрительной информации;
- дублирование надписей, знаков и иной текстовой и графической информации знаками, выполненными рельефно-точечным шрифтом Брайля;
- возможность предоставления инвалидам по слуху (слуху и зрению) услуг сурдопереводчика (тифлосурдопереводчика);
- наличие альтернативной версии официального сайта организации в сети «Интернет» для инвалидов по зрению;
- помощь, оказываемая работниками организации, прошедшими необходимое обучение (инструктирование) (возможность сопровождения работниками организации);
- наличие возможности предоставления услуги в дистанционном режиме или на дому
</t>
  </si>
  <si>
    <t>3.2.1. Наличие в организации социальной сферы условий доступности, позволяющих инвалидам получать услуги наравне с другими:
- дублирование для инвалидов по слуху и зрению звуковой и зрительной информации;
- дублирование надписей, знаков и иной текстовой и графической информации знаками, выполненными рельефно-точечным шрифтом Брайля;
- возможность предоставления инвалидам по слуху (слуху и зрению) услуг сурдопереводчика (тифлосурдопереводчика);
- наличие альтернативной версии официального сайта организации социальной сферы в сети «Интернет» для инвалидов по зрению;
- помощь, оказываемая работниками организации социальной сферы, прошедшими необходимое обучение (инструктирование) по сопровождению инвалидов в помещениях организации социальной сферы и на прилегающей территории;
- наличие возможности предоставления услуги в дистанционном режиме или на дому.</t>
  </si>
  <si>
    <t>- отсутствуют условия доступности, позволяющие инвалидам получать услуги наравне с другими</t>
  </si>
  <si>
    <t>- наличие каждого из условий доступности, позволяющих инвалидам получать услуги наравне с другими (от одного до четырех)</t>
  </si>
  <si>
    <t>- наличие пяти и более условий  доступности</t>
  </si>
  <si>
    <t>Доля получателей услуг, удовлетворенных доступностью услуг для инвалидов (в % от общего числа опрошенных получателей услуг – инвалидов)</t>
  </si>
  <si>
    <t>3.3.1.Удовлетворенность доступностью услуг для инвалидов</t>
  </si>
  <si>
    <t>число получателей услуг-инвалидов, удовлетворенных доступностью услуг для инвалидов по отношению к  числу опрошенных  получателей услуг- инвалидов, ответивших на соответствующий вопрос анкеты</t>
  </si>
  <si>
    <t>Итого по критерию 3</t>
  </si>
  <si>
    <t xml:space="preserve">Критерий «Доброжелательность, вежливость работников организации» </t>
  </si>
  <si>
    <t>Доля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 (работники справочной, кассиры и прочее) при непосредственном обращении в организацию (в % от общего числа опрошенных получателей услуг)</t>
  </si>
  <si>
    <t>число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 по отношению к числу опрошенных  получателей услуг, ответивших на соответствующий вопрос  анкеты</t>
  </si>
  <si>
    <t>0 - 100 баллов</t>
  </si>
  <si>
    <t>Доля получателей услуг, удовлетворенных доброжелательностью, вежливостью работников организации, обеспечивающих непосредственное оказание услуги при обращении в организацию (в % от общего числа опрошенных получателей услуг)</t>
  </si>
  <si>
    <t xml:space="preserve">число 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 по отношению к числу опрошенных  получателей услуг, ответивших на соответствующий вопрос анкеты </t>
  </si>
  <si>
    <t>Доля получателей услуг, удовлетворенных доброжелательностью, вежливостью работников организации при использовании дистанционных форм взаимодействия (по телефону, по электронной почте, с помощью электронных сервисов (подачи электронного обращения/жалоб/предложений, записи на получение услуги, получение консультации по оказываемым услугам и пр.)) (в % от общего числа опрошенных получателей услуг)</t>
  </si>
  <si>
    <t>число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 по отношению к числу опрошенных  получателей услуг, ответивших на соответствующий вопрос анкеты</t>
  </si>
  <si>
    <t>Итого по критерию 4</t>
  </si>
  <si>
    <t xml:space="preserve">Критерий «Удовлетворенность условиями оказания услуг» </t>
  </si>
  <si>
    <t>Доля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организации) (в % от общего числа опрошенных получателей услуг)</t>
  </si>
  <si>
    <t xml:space="preserve">5.1.1.Готовность получателей услуг рекомендовать организацию социальной сферы родственникам и знакомым </t>
  </si>
  <si>
    <t>число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организации)  по отношению к числу опрошенных  получателей услуг, ответивших на соответствующий вопрос анкеты</t>
  </si>
  <si>
    <t>Доля получателей услуг, удовлетворенных графиком работы организации (в % от общего числа опрошенных получателей услуг)</t>
  </si>
  <si>
    <t>5.2.1 Удовлетворенность получателей услуг организационными условиями оказания услуг, например:
- наличием и понятностью навигации внутри организации социальной сферы;
- графиком работы организации социальной сферы (подразделения, отдельных специалистов, графиком прихода социального работника на дом и прочее)</t>
  </si>
  <si>
    <t>число получателей услуг, удовлетворенных организационными условиями предоставления услуг по отношению к числу опрошенных  получателей услуг  ответивших на соответствующий вопрос анкеты</t>
  </si>
  <si>
    <t>Доля получателей услуг, удовлетворенных в целом условиями оказания услуг в организации (в % от общего числа опрошенных получателей услуг)</t>
  </si>
  <si>
    <t>5.3.1.Удовлетворенность получателей услуг в целом условиями оказания услуг в организации социальной сферы</t>
  </si>
  <si>
    <t xml:space="preserve">число  получателей услуг, удовлетворенных в целом условиями оказания услуг в организации социальной сферы  по отношению к
числу опрошенных  получателей услуг, ответивших на соответствующий вопрос анкеты
</t>
  </si>
  <si>
    <t>Итого по критерию 5</t>
  </si>
  <si>
    <t>Результат независимой оценки организаций культуры:</t>
  </si>
  <si>
    <t>2.1.1. Наличие комфортных условий для предоставления услуг, например:
- наличие комфортной зоны отдыха (ожидания) оборудованной соответствующей мебелью;
- наличие и понятность навигации внутри организации социальной сферы; 
- наличие и доступность питьевой воды;
- наличие и доступность санитарно-гигиенических помещений;
- санитарное состояние помещений организации социальной сферы;
- транспортная доступность (возможность доехать до организации социальной сферы на общественном транспорте, наличие парковки);
- доступность записи на получение услуги (по телефону, на официальном сайте организации социальной сферы в сети «Интернет», посредством Единого портала государственных и муниципальных услуг, при личном посещении в регистратуре или у специалиста организации социальной сферы;                       -  иные параметры комфортных условий, установленные ведомственным нормативным актом уполномоченного федерального органа исполнительной власти</t>
  </si>
  <si>
    <t>Полное и сокращенное наименование организации культуры, почтовый адрес, контактные телефоны и адреса электронной почты</t>
  </si>
  <si>
    <t>Место нахождения организации культуры и ее филиалов (при наличии)</t>
  </si>
  <si>
    <t xml:space="preserve">Общая информация об организации культуры </t>
  </si>
  <si>
    <t xml:space="preserve">I. </t>
  </si>
  <si>
    <t>Информация о деятельности организации культуры</t>
  </si>
  <si>
    <t xml:space="preserve">II. </t>
  </si>
  <si>
    <t xml:space="preserve">Информация о независимой оценке качества </t>
  </si>
  <si>
    <t xml:space="preserve">III. </t>
  </si>
  <si>
    <t>Дата создания организации культуры, сведения об учредителе/учредителях, контактные телефоны, адрес сайта, адреса электронной почты учредителя/учредителей</t>
  </si>
  <si>
    <t>Структура и органы управления организации культуры; фамилии, имена, отчества и должности руководителей организации культуры, ее  структурных подразделений и филиалов (при их наличии), контактные телефоны, адреса сайтов структурных подразделений (при наличии), адреса электронной почты</t>
  </si>
  <si>
    <t>Виды предоставляемых услуг организацией культуры</t>
  </si>
  <si>
    <t>Перечень оказываемых платных услуг (при наличии)*; цены (тарифы) на услуги (при наличии платных услуг), копии документов о порядке предоставления услуг за плату, нормативных правовых актов, устанавливающих цены (тарифы) на услуги (при наличии платных услуг)*</t>
  </si>
  <si>
    <t>Материально-техническое обеспечение предоставления услуг</t>
  </si>
  <si>
    <t>Информация о планируемых мероприятиях (анонсы, афиши, акции), новости, события</t>
  </si>
  <si>
    <t xml:space="preserve">Результаты независимой оценки качества условий оказания услуг, планы по улучшению  качества работы организации культуры (по устранению недостатков, выявленных по итогам независимой оценки качества) </t>
  </si>
  <si>
    <t>Учредительные документы (копия устава организации культуры, свидетельство о государственной регистрации, решения учредителя о создании организации культуры и назначении ее руководителя, положения о филиалах и представительствах (при наличии)</t>
  </si>
  <si>
    <t xml:space="preserve">* При отсутствии платных услуг и/или лицензируемых видов деятельности размещение соответствующей информации не требуется, и нормативное количество материалов/единиц информации Инорм уменьшается. </t>
  </si>
  <si>
    <t>Всего размещено объектов</t>
  </si>
  <si>
    <t>Примечания</t>
  </si>
  <si>
    <t xml:space="preserve">1)* При отсутствии платных услуг и/или лицензируемых видов деятельности размещение соответствующей информации не требуется, и нормативное количество материалов/единиц информации Инорм уменьшается. </t>
  </si>
  <si>
    <t>При наличии нескольких параметров по одному показателю (информационному объекту), значение показателя рассчитывается как средняя арифметическая величина значений его параметров</t>
  </si>
  <si>
    <r>
      <t xml:space="preserve">Расчет показателя 1.1.1. "Соответствие информации о деятельности организации, размещенной </t>
    </r>
    <r>
      <rPr>
        <b/>
        <sz val="12"/>
        <color theme="1"/>
        <rFont val="Times New Roman"/>
        <family val="1"/>
        <charset val="204"/>
      </rPr>
      <t>на информационных стендах</t>
    </r>
    <r>
      <rPr>
        <sz val="12"/>
        <color theme="1"/>
        <rFont val="Times New Roman"/>
        <family val="1"/>
        <charset val="204"/>
      </rPr>
      <t xml:space="preserve"> в помещениях организации, перечню информации и требованиям к ней, установленным приказом Минкультуры России от 20.02.2015" № 277»
</t>
    </r>
  </si>
  <si>
    <t>2.1.</t>
  </si>
  <si>
    <t>Наличие комфортных условий для предоставления услуг:</t>
  </si>
  <si>
    <r>
      <t>- </t>
    </r>
    <r>
      <rPr>
        <sz val="12"/>
        <color rgb="FF000000"/>
        <rFont val="Times New Roman"/>
        <family val="1"/>
        <charset val="204"/>
      </rPr>
      <t>наличие комфортной зоны отдыха (ожидания) оборудованной соответствующей мебелью;</t>
    </r>
  </si>
  <si>
    <r>
      <t>- </t>
    </r>
    <r>
      <rPr>
        <sz val="12"/>
        <color rgb="FF000000"/>
        <rFont val="Times New Roman"/>
        <family val="1"/>
        <charset val="204"/>
      </rPr>
      <t xml:space="preserve">наличие и понятность навигации внутри организации социальной сферы; </t>
    </r>
  </si>
  <si>
    <r>
      <t>- </t>
    </r>
    <r>
      <rPr>
        <sz val="12"/>
        <color rgb="FF000000"/>
        <rFont val="Times New Roman"/>
        <family val="1"/>
        <charset val="204"/>
      </rPr>
      <t>наличие и доступность питьевой воды;</t>
    </r>
  </si>
  <si>
    <r>
      <t>- </t>
    </r>
    <r>
      <rPr>
        <sz val="12"/>
        <color rgb="FF000000"/>
        <rFont val="Times New Roman"/>
        <family val="1"/>
        <charset val="204"/>
      </rPr>
      <t>наличие и доступность санитарно-гигиенических помещений;</t>
    </r>
  </si>
  <si>
    <r>
      <t>- </t>
    </r>
    <r>
      <rPr>
        <sz val="12"/>
        <color rgb="FF000000"/>
        <rFont val="Times New Roman"/>
        <family val="1"/>
        <charset val="204"/>
      </rPr>
      <t>санитарное состояние помещений организации социальной сферы;</t>
    </r>
  </si>
  <si>
    <t>- транспортная доступность (возможность доехать до организации социальной сферы на общественном транспорте, наличие парковки);</t>
  </si>
  <si>
    <t>- доступность записи на получение услуги (по телефону, на официальном сайте организации социальной сферы в сети «Интернет», посредством Единого портала государственных и муниципальных услуг, при личном посещении в регистратуре или у специалиста организации социальной сферы;</t>
  </si>
  <si>
    <t>- иные параметры комфортных условий, установленные ведомственным нормативным актом уполномоченного федерального органа исполнительной власти</t>
  </si>
  <si>
    <t>итого по пункту 2.1*)</t>
  </si>
  <si>
    <t>2.2.</t>
  </si>
  <si>
    <t>2.3.</t>
  </si>
  <si>
    <t>Доля получателей услуг удовлетворенных комфортностью предоставления услуг организацией социальной сферы (в % от общего числа опрошенных получателей услуг).</t>
  </si>
  <si>
    <r>
      <t xml:space="preserve">Результаты обобщения информации о </t>
    </r>
    <r>
      <rPr>
        <sz val="14"/>
        <color rgb="FF000000"/>
        <rFont val="Times New Roman"/>
        <family val="1"/>
        <charset val="204"/>
      </rPr>
      <t>комфортности условий предоставления услуг</t>
    </r>
  </si>
  <si>
    <t>Итого по критерию 3 «Доступность услуг для инвалидов» К3 (0,3*п.3.1)+(0,4*п.3.2)+(0,3*п.3.3)</t>
  </si>
  <si>
    <t xml:space="preserve">Организация не осуществляет лицензируемых видов деятельности </t>
  </si>
  <si>
    <t>Копии лицензий на осуществление деятельность, подлежащей лицензированию в соответствии с законодательством Российской Федерации (при осуществлении соответствующих видов деятельности)*</t>
  </si>
  <si>
    <t>+</t>
  </si>
  <si>
    <r>
      <t>Открытость, полнота и доступность информации  о деятельности организации, размещенной на</t>
    </r>
    <r>
      <rPr>
        <i/>
        <sz val="10"/>
        <color theme="1"/>
        <rFont val="Times New Roman"/>
        <family val="1"/>
        <charset val="204"/>
      </rPr>
      <t xml:space="preserve"> </t>
    </r>
    <r>
      <rPr>
        <b/>
        <i/>
        <sz val="10"/>
        <color theme="1"/>
        <rFont val="Times New Roman"/>
        <family val="1"/>
        <charset val="204"/>
      </rPr>
      <t>информационных стендах</t>
    </r>
    <r>
      <rPr>
        <sz val="10"/>
        <color theme="1"/>
        <rFont val="Times New Roman"/>
        <family val="1"/>
        <charset val="204"/>
      </rPr>
      <t xml:space="preserve"> в помещении организации</t>
    </r>
  </si>
  <si>
    <r>
      <t>Открытость, полнота и доступность информации  о деятельности организации, размещенной на</t>
    </r>
    <r>
      <rPr>
        <i/>
        <sz val="10"/>
        <color theme="1"/>
        <rFont val="Times New Roman"/>
        <family val="1"/>
        <charset val="204"/>
      </rPr>
      <t xml:space="preserve"> </t>
    </r>
    <r>
      <rPr>
        <b/>
        <i/>
        <sz val="10"/>
        <color theme="1"/>
        <rFont val="Times New Roman"/>
        <family val="1"/>
        <charset val="204"/>
      </rPr>
      <t>официальном сайте</t>
    </r>
    <r>
      <rPr>
        <sz val="10"/>
        <color theme="1"/>
        <rFont val="Times New Roman"/>
        <family val="1"/>
        <charset val="204"/>
      </rPr>
      <t xml:space="preserve"> организации</t>
    </r>
  </si>
  <si>
    <t>Комфортность условий предоставления услуг (например, санитарным состоянием помещений организации, наличием санитарно-гигиенических помещений, навигации внутри организации, комфортной зоны отдыха и пр.)/</t>
  </si>
  <si>
    <t>Доступность услуг для инвалидов оборудование входных групп пандусами, наличие поручней, дублирование надписей шрифтом Брайля, помощь со стороны работников организации, прошедших обучение (инструктирование) по сопровождению инвалидов в помещении организации и на прилегающей территории и пр.)</t>
  </si>
  <si>
    <r>
      <t xml:space="preserve">Доброжелательность, вежливость работников организации, обеспечивающих </t>
    </r>
    <r>
      <rPr>
        <b/>
        <i/>
        <sz val="10"/>
        <color theme="1"/>
        <rFont val="Times New Roman"/>
        <family val="1"/>
        <charset val="204"/>
      </rPr>
      <t>первичный контакт</t>
    </r>
    <r>
      <rPr>
        <sz val="10"/>
        <color theme="1"/>
        <rFont val="Times New Roman"/>
        <family val="1"/>
        <charset val="204"/>
      </rPr>
      <t xml:space="preserve"> и информирование получателей услуг, при непосредственном обращении в организацию</t>
    </r>
  </si>
  <si>
    <r>
      <t xml:space="preserve">Доброжелательность, вежливость работников организации, обеспечивающих </t>
    </r>
    <r>
      <rPr>
        <b/>
        <i/>
        <sz val="10"/>
        <color theme="1"/>
        <rFont val="Times New Roman"/>
        <family val="1"/>
        <charset val="204"/>
      </rPr>
      <t>непосредственное оказание услуги</t>
    </r>
    <r>
      <rPr>
        <i/>
        <sz val="10"/>
        <color theme="1"/>
        <rFont val="Times New Roman"/>
        <family val="1"/>
        <charset val="204"/>
      </rPr>
      <t>,</t>
    </r>
    <r>
      <rPr>
        <sz val="10"/>
        <color theme="1"/>
        <rFont val="Times New Roman"/>
        <family val="1"/>
        <charset val="204"/>
      </rPr>
      <t xml:space="preserve">  при обращении в организацию</t>
    </r>
  </si>
  <si>
    <r>
      <t xml:space="preserve">Доброжелательность, вежливость работников организации при использовании </t>
    </r>
    <r>
      <rPr>
        <b/>
        <i/>
        <sz val="10"/>
        <color theme="1"/>
        <rFont val="Times New Roman"/>
        <family val="1"/>
        <charset val="204"/>
      </rPr>
      <t>дистанционных форм</t>
    </r>
    <r>
      <rPr>
        <sz val="10"/>
        <color theme="1"/>
        <rFont val="Times New Roman"/>
        <family val="1"/>
        <charset val="204"/>
      </rPr>
      <t xml:space="preserve"> взаимодействия (по телефону, по электронной почте, с помощью электронных сервисов (подачи электронного обращения (жалобы, предложения), получение консультации по оказываемым услугам и пр.)</t>
    </r>
  </si>
  <si>
    <t>Удовлетворенность графиком работы организации (отделением, отдельных специалистов и др.)</t>
  </si>
  <si>
    <t>Удовлетворенность в целом условиями оказания услуг в организации</t>
  </si>
  <si>
    <t>Готовность рекомендовать организацию родственникам и знакомым, если бы была возможность выбора организации</t>
  </si>
  <si>
    <r>
      <t xml:space="preserve">итого по критерию К2  (0,5*п.2.1)+(0,5*п.2.3) </t>
    </r>
    <r>
      <rPr>
        <b/>
        <vertAlign val="superscript"/>
        <sz val="12"/>
        <color theme="1"/>
        <rFont val="Times New Roman"/>
        <family val="1"/>
        <charset val="204"/>
      </rPr>
      <t xml:space="preserve"> </t>
    </r>
  </si>
  <si>
    <r>
      <t xml:space="preserve">1.3.2. Удовлетворенность качеством, полнотой и доступностью информации о деятельности организации социальной сферы, размещенной </t>
    </r>
    <r>
      <rPr>
        <b/>
        <sz val="10"/>
        <color theme="1"/>
        <rFont val="Times New Roman"/>
        <family val="1"/>
        <charset val="204"/>
      </rPr>
      <t>на официальном сайт</t>
    </r>
    <r>
      <rPr>
        <sz val="10"/>
        <color theme="1"/>
        <rFont val="Times New Roman"/>
        <family val="1"/>
        <charset val="204"/>
      </rPr>
      <t>е организации социальной сферы в сети «Интернет»</t>
    </r>
  </si>
  <si>
    <r>
      <t xml:space="preserve">1.3.1.Удовлетворенность качеством, полнотой и доступностью информации о деятельности организации социальной сферы, размещенной </t>
    </r>
    <r>
      <rPr>
        <b/>
        <sz val="10"/>
        <color theme="1"/>
        <rFont val="Times New Roman"/>
        <family val="1"/>
        <charset val="204"/>
      </rPr>
      <t>на информационных стендах</t>
    </r>
    <r>
      <rPr>
        <sz val="10"/>
        <color theme="1"/>
        <rFont val="Times New Roman"/>
        <family val="1"/>
        <charset val="204"/>
      </rPr>
      <t xml:space="preserve"> в помещении организации социальной сферы</t>
    </r>
  </si>
  <si>
    <t>На сайте имеется версия для слабовидящих</t>
  </si>
  <si>
    <r>
      <t xml:space="preserve">адаптированных лифтов, поручней, </t>
    </r>
    <r>
      <rPr>
        <b/>
        <sz val="12"/>
        <color theme="1"/>
        <rFont val="Times New Roman"/>
        <family val="1"/>
        <charset val="204"/>
      </rPr>
      <t>расширенных дверных проемов</t>
    </r>
    <r>
      <rPr>
        <sz val="12"/>
        <color theme="1"/>
        <rFont val="Times New Roman"/>
        <family val="1"/>
        <charset val="204"/>
      </rPr>
      <t>;</t>
    </r>
  </si>
  <si>
    <t>Рассчет каждого из 12 пунктов групп информационных обьектов (без учета пункта  лицензируемые виды деятельности) : Сумма 12 пунктов (размещено в полном объеме) = 100 баллам, соответственно каждый пункт (размещено в полном объеме) составляет 100/12=8,3</t>
  </si>
  <si>
    <r>
      <t xml:space="preserve">4.1.1.Удовлетворенность доброжелательностью, вежливостью работников организации социальной сферы, обеспечивающих </t>
    </r>
    <r>
      <rPr>
        <b/>
        <sz val="10"/>
        <color theme="1"/>
        <rFont val="Times New Roman"/>
        <family val="1"/>
        <charset val="204"/>
      </rPr>
      <t>первичный контакт</t>
    </r>
    <r>
      <rPr>
        <sz val="10"/>
        <color theme="1"/>
        <rFont val="Times New Roman"/>
        <family val="1"/>
        <charset val="204"/>
      </rPr>
      <t xml:space="preserve"> и информирование получателя услуги (работники справочной, приемного отделения, регистратуры, кассы и прочие работники) при непосредственном обращении в организацию социальной сферы</t>
    </r>
  </si>
  <si>
    <r>
      <t xml:space="preserve">4.2.1.Удовлетворенность доброжелательностью, вежливостью работников организации социальной сферы, обеспечивающих </t>
    </r>
    <r>
      <rPr>
        <b/>
        <sz val="10"/>
        <color theme="1"/>
        <rFont val="Times New Roman"/>
        <family val="1"/>
        <charset val="204"/>
      </rPr>
      <t>непосредственное оказание услуги</t>
    </r>
    <r>
      <rPr>
        <sz val="10"/>
        <color theme="1"/>
        <rFont val="Times New Roman"/>
        <family val="1"/>
        <charset val="204"/>
      </rPr>
      <t xml:space="preserve"> (врачи, социальные работники, работники, осуществляющие экспертно-реабилитационную диагностику, преподаватели, тренеры, инструкторы, библиотекари, экскурсоводы и прочие работники) при обращении в организацию социальной сферы</t>
    </r>
  </si>
  <si>
    <r>
      <t xml:space="preserve">4.3.1.Удовлетворенность доброжелательностью, вежливостью работников организации социальной сферы </t>
    </r>
    <r>
      <rPr>
        <b/>
        <sz val="10"/>
        <color theme="1"/>
        <rFont val="Times New Roman"/>
        <family val="1"/>
        <charset val="204"/>
      </rPr>
      <t>при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использовании дистанционных форм взаимодействия</t>
    </r>
    <r>
      <rPr>
        <sz val="10"/>
        <color theme="1"/>
        <rFont val="Times New Roman"/>
        <family val="1"/>
        <charset val="204"/>
      </rPr>
      <t xml:space="preserve"> (по телефону, по электронной почте, с помощью электронных сервисов (подачи электронного обращения (жалобы, предложения), получения консультации по оказываемым услугам и пр.)</t>
    </r>
  </si>
  <si>
    <t>Копия плана финансово-хозяйственной деятельности организации культуры, утвержденного в установленном законодательством Российской Федерации порядке, или бюджетной сметы (информация об объеме предоставляемых услуг)</t>
  </si>
  <si>
    <t>не осуществляет</t>
  </si>
  <si>
    <t>Средний балл по учреждению</t>
  </si>
  <si>
    <t xml:space="preserve">Показатели, характеризующие комфортность условий для предоставления услуг </t>
  </si>
  <si>
    <t>(0,5*100)+(0,5*98)</t>
  </si>
  <si>
    <t>МБУК Смородинский СДК</t>
  </si>
  <si>
    <t>Результаты удовлетворенности граждан качеством условий оказания услуг МБУК Смородинский СДК</t>
  </si>
  <si>
    <r>
      <t xml:space="preserve">МБУК Смородинский СДК  </t>
    </r>
    <r>
      <rPr>
        <sz val="12"/>
        <rFont val="Times New Roman"/>
        <family val="1"/>
        <charset val="204"/>
      </rPr>
      <t>(https://smorodinskijsdk.ru/)</t>
    </r>
  </si>
  <si>
    <t>Результаты обобщения информации о доступности услуг для инвалидов в МБУК Смородинский СДК</t>
  </si>
  <si>
    <r>
      <t xml:space="preserve">Итого фактическое значение индикатора параметра - 3 </t>
    </r>
    <r>
      <rPr>
        <sz val="12"/>
        <color theme="1"/>
        <rFont val="Times New Roman"/>
        <family val="1"/>
        <charset val="204"/>
      </rPr>
      <t>(Инорм12)</t>
    </r>
  </si>
  <si>
    <t>Люторический сельский Дом культуры</t>
  </si>
  <si>
    <t>Смородинском СДК - головное учреждение</t>
  </si>
  <si>
    <t>Максимально возможное количество баллов 100</t>
  </si>
  <si>
    <t>(0,3*20)+(0,4*100)+(0,3*100)</t>
  </si>
  <si>
    <t>Размещено</t>
  </si>
  <si>
    <t xml:space="preserve">Размещено </t>
  </si>
  <si>
    <t>Организация не осуществляет лицензируемые виды деятельности, соответственно нормативное количество единиц информации - 12 (при максимальном - 13). Фактически размещено 12ед. в полном объеме, что соответствует 100 баллам</t>
  </si>
  <si>
    <r>
      <t>В наличии и функционируют 5  дистанционных способа взаимодействия, что соответствует 100</t>
    </r>
    <r>
      <rPr>
        <b/>
        <sz val="12"/>
        <color theme="1"/>
        <rFont val="Times New Roman"/>
        <family val="1"/>
        <charset val="204"/>
      </rPr>
      <t xml:space="preserve"> баллам</t>
    </r>
  </si>
  <si>
    <r>
      <t>Примечание: в соответствии с Методическими рекомендациями по расчету показателей, характеризующих общие критерии оценки качества условий оказания услуг организациями в сфере культуры, охраны здоровья, образования, социального обслуживания и федеральными учреждениями медико-социальной экспертизы к приказу Минтруда России от 31.05.2018 №344н «Об утверждении Единого порядка расчета показателей, характеризующих общие критерии оценки качества условий оказания услуг организациями в сфере культуры, охраны здоровья, образования, социального обслуживания и федеральными учреждениями медико-социальной экспертизы» полученные результаты по каждому критерию округляются до целого числа: от 0,1 до 0,5 в сторону уменьшения, с 0,6 всторону увеличения. В связи с чем результаты расчетов по критериям имеют следующие значения: Общий балл по результатам независимой оценки организации - 95</t>
    </r>
    <r>
      <rPr>
        <b/>
        <sz val="11"/>
        <color theme="1"/>
        <rFont val="Times New Roman"/>
        <family val="1"/>
        <charset val="204"/>
      </rPr>
      <t xml:space="preserve"> баллов</t>
    </r>
    <r>
      <rPr>
        <sz val="11"/>
        <color theme="1"/>
        <rFont val="Times New Roman"/>
        <family val="1"/>
        <charset val="204"/>
      </rPr>
      <t xml:space="preserve">, общие критерии оценки качества условий оказания услуг организацией составили следующие значения:
- «Открытость и доступность информации об организации культуры» – 100 из 100 баллов возможных;
- «Комфортность условий предоставления услуг» - 99 из 100 баллов;
- «Доступность услуг для инвалидов» – 76 из 100 баллов;
- «Доброжелательность, вежливость работников организации» – 100 из 100 баллов;
- «Удовлетворенность условиями оказания услуг» – 98 из 100 баллов.
</t>
    </r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</si>
</sst>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theme="1"/>
      <name val="Calibri"/>
      <family val="2"/>
      <scheme val="minor"/>
    </font>
    <font>
      <i/>
      <sz val="10"/>
      <color rgb="FF000000"/>
      <name val="Times New Roman"/>
      <family val="1"/>
      <charset val="204"/>
    </font>
    <font>
      <i/>
      <vertAlign val="subscript"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2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justify" vertical="center" wrapText="1"/>
    </xf>
    <xf numFmtId="49" fontId="8" fillId="0" borderId="1" xfId="0" applyNumberFormat="1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Fill="1"/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4" fontId="16" fillId="0" borderId="2" xfId="0" applyNumberFormat="1" applyFont="1" applyBorder="1" applyAlignment="1">
      <alignment vertical="center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16" fillId="0" borderId="2" xfId="0" applyNumberFormat="1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center" wrapText="1"/>
    </xf>
    <xf numFmtId="164" fontId="16" fillId="0" borderId="5" xfId="0" applyNumberFormat="1" applyFont="1" applyFill="1" applyBorder="1" applyAlignment="1">
      <alignment horizontal="center" wrapText="1"/>
    </xf>
    <xf numFmtId="0" fontId="4" fillId="0" borderId="17" xfId="0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center" vertical="center" wrapText="1"/>
    </xf>
    <xf numFmtId="164" fontId="16" fillId="0" borderId="18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top" wrapText="1"/>
    </xf>
    <xf numFmtId="164" fontId="16" fillId="0" borderId="17" xfId="0" applyNumberFormat="1" applyFont="1" applyFill="1" applyBorder="1" applyAlignment="1">
      <alignment horizontal="center" vertical="center" wrapText="1"/>
    </xf>
    <xf numFmtId="164" fontId="16" fillId="2" borderId="3" xfId="0" quotePrefix="1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center" vertical="center" wrapText="1"/>
    </xf>
    <xf numFmtId="164" fontId="16" fillId="2" borderId="18" xfId="0" quotePrefix="1" applyNumberFormat="1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164" fontId="16" fillId="3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Border="1"/>
    <xf numFmtId="0" fontId="9" fillId="0" borderId="1" xfId="0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justify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1" fontId="7" fillId="5" borderId="1" xfId="0" applyNumberFormat="1" applyFont="1" applyFill="1" applyBorder="1" applyAlignment="1">
      <alignment horizontal="center" vertical="center"/>
    </xf>
    <xf numFmtId="1" fontId="7" fillId="0" borderId="0" xfId="0" applyNumberFormat="1" applyFont="1"/>
    <xf numFmtId="0" fontId="0" fillId="0" borderId="0" xfId="0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22" fillId="0" borderId="0" xfId="1" applyAlignment="1" applyProtection="1"/>
    <xf numFmtId="0" fontId="7" fillId="3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14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7" fillId="0" borderId="1" xfId="0" applyFont="1" applyBorder="1"/>
    <xf numFmtId="1" fontId="8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7" fillId="4" borderId="1" xfId="0" applyFont="1" applyFill="1" applyBorder="1"/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vertical="top" wrapText="1"/>
    </xf>
    <xf numFmtId="0" fontId="11" fillId="3" borderId="0" xfId="0" applyFont="1" applyFill="1" applyAlignment="1">
      <alignment vertical="top" wrapText="1"/>
    </xf>
    <xf numFmtId="0" fontId="8" fillId="3" borderId="0" xfId="0" applyFont="1" applyFill="1" applyAlignment="1">
      <alignment vertical="top"/>
    </xf>
    <xf numFmtId="0" fontId="7" fillId="6" borderId="0" xfId="0" applyFont="1" applyFill="1" applyAlignment="1">
      <alignment horizontal="center" vertical="center"/>
    </xf>
    <xf numFmtId="0" fontId="15" fillId="6" borderId="0" xfId="0" applyFont="1" applyFill="1"/>
    <xf numFmtId="0" fontId="18" fillId="6" borderId="0" xfId="0" applyFont="1" applyFill="1" applyAlignment="1">
      <alignment horizontal="left" vertical="center" wrapText="1"/>
    </xf>
    <xf numFmtId="0" fontId="23" fillId="0" borderId="0" xfId="0" applyFont="1"/>
    <xf numFmtId="0" fontId="4" fillId="0" borderId="1" xfId="0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top"/>
    </xf>
    <xf numFmtId="0" fontId="0" fillId="0" borderId="0" xfId="0" applyFill="1"/>
    <xf numFmtId="0" fontId="8" fillId="0" borderId="0" xfId="0" applyFont="1" applyFill="1" applyAlignment="1">
      <alignment horizontal="left" vertical="center" wrapText="1"/>
    </xf>
    <xf numFmtId="0" fontId="7" fillId="6" borderId="0" xfId="0" applyFont="1" applyFill="1" applyAlignment="1">
      <alignment vertical="top"/>
    </xf>
    <xf numFmtId="0" fontId="9" fillId="0" borderId="1" xfId="0" applyFont="1" applyFill="1" applyBorder="1" applyAlignment="1">
      <alignment horizontal="center" vertical="center" wrapText="1"/>
    </xf>
    <xf numFmtId="164" fontId="0" fillId="0" borderId="0" xfId="0" applyNumberFormat="1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7" fillId="6" borderId="0" xfId="0" applyFont="1" applyFill="1"/>
    <xf numFmtId="0" fontId="8" fillId="6" borderId="0" xfId="0" applyFont="1" applyFill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8" fillId="6" borderId="0" xfId="0" applyFont="1" applyFill="1" applyAlignment="1">
      <alignment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16" fillId="0" borderId="13" xfId="0" applyNumberFormat="1" applyFont="1" applyFill="1" applyBorder="1" applyAlignment="1">
      <alignment horizontal="center" vertical="center" wrapText="1"/>
    </xf>
    <xf numFmtId="164" fontId="16" fillId="0" borderId="14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64" fontId="16" fillId="0" borderId="19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6" fillId="2" borderId="21" xfId="0" applyFont="1" applyFill="1" applyBorder="1" applyAlignment="1">
      <alignment horizontal="center" vertical="top" wrapText="1"/>
    </xf>
    <xf numFmtId="0" fontId="16" fillId="2" borderId="22" xfId="0" applyFont="1" applyFill="1" applyBorder="1" applyAlignment="1">
      <alignment horizontal="center" vertical="top" wrapText="1"/>
    </xf>
    <xf numFmtId="0" fontId="16" fillId="2" borderId="23" xfId="0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vertical="top" wrapText="1"/>
    </xf>
    <xf numFmtId="0" fontId="16" fillId="2" borderId="8" xfId="0" applyFont="1" applyFill="1" applyBorder="1" applyAlignment="1">
      <alignment horizontal="center" vertical="top" wrapText="1"/>
    </xf>
    <xf numFmtId="0" fontId="15" fillId="3" borderId="4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7" fillId="0" borderId="0" xfId="0" applyFont="1" applyAlignment="1">
      <alignment vertical="top" wrapText="1"/>
    </xf>
    <xf numFmtId="0" fontId="15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6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17" fillId="6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43"/>
  <sheetViews>
    <sheetView tabSelected="1" workbookViewId="0">
      <selection activeCell="G20" sqref="G20"/>
    </sheetView>
  </sheetViews>
  <sheetFormatPr defaultRowHeight="14.4"/>
  <cols>
    <col min="1" max="1" width="39" customWidth="1"/>
    <col min="2" max="2" width="10.88671875" customWidth="1"/>
    <col min="3" max="3" width="51.44140625" customWidth="1"/>
    <col min="4" max="4" width="32.88671875" customWidth="1"/>
    <col min="5" max="5" width="10" customWidth="1"/>
    <col min="6" max="6" width="11.88671875" customWidth="1"/>
    <col min="7" max="7" width="10.44140625" customWidth="1"/>
    <col min="8" max="8" width="13" customWidth="1"/>
  </cols>
  <sheetData>
    <row r="2" spans="1:8">
      <c r="A2" s="179" t="s">
        <v>199</v>
      </c>
      <c r="B2" s="179"/>
      <c r="C2" s="179"/>
      <c r="D2" s="179"/>
      <c r="E2" s="179"/>
      <c r="F2" s="179"/>
      <c r="G2" s="179"/>
      <c r="H2" s="179"/>
    </row>
    <row r="3" spans="1:8" ht="63.75" customHeight="1">
      <c r="A3" s="23" t="s">
        <v>55</v>
      </c>
      <c r="B3" s="18" t="s">
        <v>56</v>
      </c>
      <c r="C3" s="23" t="s">
        <v>57</v>
      </c>
      <c r="D3" s="23" t="s">
        <v>58</v>
      </c>
      <c r="E3" s="18" t="s">
        <v>59</v>
      </c>
      <c r="F3" s="18" t="s">
        <v>60</v>
      </c>
      <c r="G3" s="24" t="s">
        <v>61</v>
      </c>
      <c r="H3" s="25" t="s">
        <v>62</v>
      </c>
    </row>
    <row r="4" spans="1:8" ht="15" thickBot="1">
      <c r="A4" s="157" t="s">
        <v>63</v>
      </c>
      <c r="B4" s="158"/>
      <c r="C4" s="158"/>
      <c r="D4" s="159"/>
      <c r="E4" s="26"/>
      <c r="F4" s="27"/>
      <c r="G4" s="27"/>
      <c r="H4" s="28"/>
    </row>
    <row r="5" spans="1:8" ht="44.25" customHeight="1">
      <c r="A5" s="160" t="s">
        <v>64</v>
      </c>
      <c r="B5" s="163">
        <v>0.3</v>
      </c>
      <c r="C5" s="165" t="s">
        <v>65</v>
      </c>
      <c r="D5" s="29" t="s">
        <v>66</v>
      </c>
      <c r="E5" s="30" t="s">
        <v>67</v>
      </c>
      <c r="F5" s="31" t="s">
        <v>17</v>
      </c>
      <c r="G5" s="32" t="s">
        <v>17</v>
      </c>
      <c r="H5" s="155">
        <f>SUM(G6:G8)/2</f>
        <v>100</v>
      </c>
    </row>
    <row r="6" spans="1:8" ht="78" customHeight="1">
      <c r="A6" s="161"/>
      <c r="B6" s="154"/>
      <c r="C6" s="166"/>
      <c r="D6" s="33" t="s">
        <v>68</v>
      </c>
      <c r="E6" s="2" t="s">
        <v>69</v>
      </c>
      <c r="F6" s="34">
        <v>9</v>
      </c>
      <c r="G6" s="24">
        <v>100</v>
      </c>
      <c r="H6" s="167"/>
    </row>
    <row r="7" spans="1:8" ht="39" customHeight="1">
      <c r="A7" s="161"/>
      <c r="B7" s="154"/>
      <c r="C7" s="166" t="s">
        <v>70</v>
      </c>
      <c r="D7" s="33" t="s">
        <v>71</v>
      </c>
      <c r="E7" s="2" t="s">
        <v>67</v>
      </c>
      <c r="F7" s="34" t="s">
        <v>17</v>
      </c>
      <c r="G7" s="24" t="s">
        <v>17</v>
      </c>
      <c r="H7" s="167"/>
    </row>
    <row r="8" spans="1:8" ht="68.25" customHeight="1" thickBot="1">
      <c r="A8" s="162"/>
      <c r="B8" s="164"/>
      <c r="C8" s="168"/>
      <c r="D8" s="35" t="s">
        <v>72</v>
      </c>
      <c r="E8" s="36" t="s">
        <v>69</v>
      </c>
      <c r="F8" s="34">
        <v>12</v>
      </c>
      <c r="G8" s="37">
        <v>100</v>
      </c>
      <c r="H8" s="156"/>
    </row>
    <row r="9" spans="1:8" ht="51" customHeight="1">
      <c r="A9" s="160" t="s">
        <v>73</v>
      </c>
      <c r="B9" s="163">
        <v>0.3</v>
      </c>
      <c r="C9" s="165" t="s">
        <v>74</v>
      </c>
      <c r="D9" s="29" t="s">
        <v>75</v>
      </c>
      <c r="E9" s="30" t="s">
        <v>67</v>
      </c>
      <c r="F9" s="32" t="s">
        <v>17</v>
      </c>
      <c r="G9" s="32" t="s">
        <v>17</v>
      </c>
      <c r="H9" s="155">
        <v>100</v>
      </c>
    </row>
    <row r="10" spans="1:8" ht="93" customHeight="1" thickBot="1">
      <c r="A10" s="161"/>
      <c r="B10" s="154"/>
      <c r="C10" s="166"/>
      <c r="D10" s="33" t="s">
        <v>76</v>
      </c>
      <c r="E10" s="2" t="s">
        <v>77</v>
      </c>
      <c r="F10" s="24" t="s">
        <v>17</v>
      </c>
      <c r="G10" s="24" t="s">
        <v>17</v>
      </c>
      <c r="H10" s="167"/>
    </row>
    <row r="11" spans="1:8" ht="54" customHeight="1" thickBot="1">
      <c r="A11" s="162"/>
      <c r="B11" s="164"/>
      <c r="C11" s="168"/>
      <c r="D11" s="35" t="s">
        <v>78</v>
      </c>
      <c r="E11" s="36" t="s">
        <v>20</v>
      </c>
      <c r="F11" s="32">
        <v>5</v>
      </c>
      <c r="G11" s="32">
        <v>100</v>
      </c>
      <c r="H11" s="156"/>
    </row>
    <row r="12" spans="1:8" ht="129" customHeight="1" thickBot="1">
      <c r="A12" s="183" t="s">
        <v>79</v>
      </c>
      <c r="B12" s="153">
        <v>0.4</v>
      </c>
      <c r="C12" s="38" t="s">
        <v>187</v>
      </c>
      <c r="D12" s="38" t="s">
        <v>80</v>
      </c>
      <c r="E12" s="39" t="s">
        <v>81</v>
      </c>
      <c r="F12" s="89">
        <v>100</v>
      </c>
      <c r="G12" s="89">
        <v>100</v>
      </c>
      <c r="H12" s="155">
        <f>SUM(G12:G13)/2</f>
        <v>100</v>
      </c>
    </row>
    <row r="13" spans="1:8" ht="114.75" customHeight="1" thickBot="1">
      <c r="A13" s="161"/>
      <c r="B13" s="154"/>
      <c r="C13" s="40" t="s">
        <v>186</v>
      </c>
      <c r="D13" s="40" t="s">
        <v>82</v>
      </c>
      <c r="E13" s="24" t="s">
        <v>81</v>
      </c>
      <c r="F13" s="101">
        <v>100</v>
      </c>
      <c r="G13" s="101">
        <v>100</v>
      </c>
      <c r="H13" s="156"/>
    </row>
    <row r="14" spans="1:8" ht="27.75" customHeight="1">
      <c r="A14" s="41" t="s">
        <v>83</v>
      </c>
      <c r="B14" s="42">
        <v>1</v>
      </c>
      <c r="C14" s="176"/>
      <c r="D14" s="177"/>
      <c r="E14" s="177"/>
      <c r="F14" s="177"/>
      <c r="G14" s="178"/>
      <c r="H14" s="57">
        <f>(H5*0.3)+(H9*0.3)+(H12*0.4)</f>
        <v>100</v>
      </c>
    </row>
    <row r="15" spans="1:8" ht="15" thickBot="1">
      <c r="A15" s="173" t="s">
        <v>84</v>
      </c>
      <c r="B15" s="174"/>
      <c r="C15" s="174"/>
      <c r="D15" s="175"/>
      <c r="E15" s="43"/>
      <c r="F15" s="44"/>
      <c r="G15" s="44"/>
      <c r="H15" s="45"/>
    </row>
    <row r="16" spans="1:8" ht="43.5" customHeight="1" thickBot="1">
      <c r="A16" s="160" t="s">
        <v>85</v>
      </c>
      <c r="B16" s="163">
        <v>0.5</v>
      </c>
      <c r="C16" s="160" t="s">
        <v>133</v>
      </c>
      <c r="D16" s="29" t="s">
        <v>86</v>
      </c>
      <c r="E16" s="30" t="s">
        <v>67</v>
      </c>
      <c r="F16" s="32" t="s">
        <v>17</v>
      </c>
      <c r="G16" s="32" t="s">
        <v>17</v>
      </c>
      <c r="H16" s="155">
        <v>100</v>
      </c>
    </row>
    <row r="17" spans="1:8" ht="111" customHeight="1">
      <c r="A17" s="161"/>
      <c r="B17" s="154"/>
      <c r="C17" s="161"/>
      <c r="D17" s="40" t="s">
        <v>87</v>
      </c>
      <c r="E17" s="2" t="s">
        <v>88</v>
      </c>
      <c r="F17" s="32" t="s">
        <v>17</v>
      </c>
      <c r="G17" s="32" t="s">
        <v>17</v>
      </c>
      <c r="H17" s="167"/>
    </row>
    <row r="18" spans="1:8" ht="116.25" customHeight="1" thickBot="1">
      <c r="A18" s="162"/>
      <c r="B18" s="164"/>
      <c r="C18" s="162"/>
      <c r="D18" s="46" t="s">
        <v>89</v>
      </c>
      <c r="E18" s="36" t="s">
        <v>20</v>
      </c>
      <c r="F18" s="37">
        <v>5</v>
      </c>
      <c r="G18" s="37">
        <v>100</v>
      </c>
      <c r="H18" s="156"/>
    </row>
    <row r="19" spans="1:8" ht="15" thickBot="1">
      <c r="A19" s="180" t="s">
        <v>90</v>
      </c>
      <c r="B19" s="181"/>
      <c r="C19" s="180" t="s">
        <v>91</v>
      </c>
      <c r="D19" s="182"/>
      <c r="E19" s="181"/>
      <c r="F19" s="47" t="s">
        <v>17</v>
      </c>
      <c r="G19" s="47" t="s">
        <v>17</v>
      </c>
      <c r="H19" s="48" t="s">
        <v>17</v>
      </c>
    </row>
    <row r="20" spans="1:8" ht="78" customHeight="1" thickBot="1">
      <c r="A20" s="49" t="s">
        <v>92</v>
      </c>
      <c r="B20" s="50">
        <v>0.5</v>
      </c>
      <c r="C20" s="49" t="s">
        <v>93</v>
      </c>
      <c r="D20" s="49" t="s">
        <v>94</v>
      </c>
      <c r="E20" s="50" t="s">
        <v>81</v>
      </c>
      <c r="F20" s="50">
        <v>98</v>
      </c>
      <c r="G20" s="50">
        <v>98</v>
      </c>
      <c r="H20" s="51">
        <v>98</v>
      </c>
    </row>
    <row r="21" spans="1:8" ht="29.25" customHeight="1">
      <c r="A21" s="52" t="s">
        <v>95</v>
      </c>
      <c r="B21" s="53">
        <v>1</v>
      </c>
      <c r="C21" s="170"/>
      <c r="D21" s="171"/>
      <c r="E21" s="171"/>
      <c r="F21" s="171"/>
      <c r="G21" s="172"/>
      <c r="H21" s="54">
        <f>(H16*0.5)+(H20*0.5)</f>
        <v>99</v>
      </c>
    </row>
    <row r="22" spans="1:8" ht="15" thickBot="1">
      <c r="A22" s="173" t="s">
        <v>96</v>
      </c>
      <c r="B22" s="174"/>
      <c r="C22" s="174"/>
      <c r="D22" s="175"/>
      <c r="E22" s="43"/>
      <c r="F22" s="44"/>
      <c r="G22" s="44"/>
      <c r="H22" s="45"/>
    </row>
    <row r="23" spans="1:8" ht="48.75" customHeight="1">
      <c r="A23" s="160" t="s">
        <v>97</v>
      </c>
      <c r="B23" s="163">
        <v>0.3</v>
      </c>
      <c r="C23" s="160" t="s">
        <v>98</v>
      </c>
      <c r="D23" s="55" t="s">
        <v>99</v>
      </c>
      <c r="E23" s="32" t="s">
        <v>67</v>
      </c>
      <c r="F23" s="24">
        <v>0</v>
      </c>
      <c r="G23" s="24">
        <v>0</v>
      </c>
      <c r="H23" s="155">
        <v>20</v>
      </c>
    </row>
    <row r="24" spans="1:8" ht="70.5" customHeight="1">
      <c r="A24" s="161"/>
      <c r="B24" s="154"/>
      <c r="C24" s="161"/>
      <c r="D24" s="40" t="s">
        <v>100</v>
      </c>
      <c r="E24" s="2" t="s">
        <v>101</v>
      </c>
      <c r="F24" s="118">
        <v>1</v>
      </c>
      <c r="G24" s="118">
        <v>20</v>
      </c>
      <c r="H24" s="167"/>
    </row>
    <row r="25" spans="1:8" ht="53.25" customHeight="1" thickBot="1">
      <c r="A25" s="162"/>
      <c r="B25" s="164"/>
      <c r="C25" s="162"/>
      <c r="D25" s="46" t="s">
        <v>102</v>
      </c>
      <c r="E25" s="37" t="s">
        <v>20</v>
      </c>
      <c r="F25" s="24" t="s">
        <v>17</v>
      </c>
      <c r="G25" s="24" t="s">
        <v>17</v>
      </c>
      <c r="H25" s="156"/>
    </row>
    <row r="26" spans="1:8" ht="80.25" customHeight="1">
      <c r="A26" s="160" t="s">
        <v>103</v>
      </c>
      <c r="B26" s="163">
        <v>0.4</v>
      </c>
      <c r="C26" s="160" t="s">
        <v>104</v>
      </c>
      <c r="D26" s="55" t="s">
        <v>105</v>
      </c>
      <c r="E26" s="32" t="s">
        <v>67</v>
      </c>
      <c r="F26" s="32">
        <v>0</v>
      </c>
      <c r="G26" s="32">
        <v>0</v>
      </c>
      <c r="H26" s="155">
        <v>100</v>
      </c>
    </row>
    <row r="27" spans="1:8" ht="96" customHeight="1">
      <c r="A27" s="161"/>
      <c r="B27" s="154"/>
      <c r="C27" s="161"/>
      <c r="D27" s="40" t="s">
        <v>106</v>
      </c>
      <c r="E27" s="2" t="s">
        <v>101</v>
      </c>
      <c r="F27" s="118">
        <v>5</v>
      </c>
      <c r="G27" s="118">
        <v>100</v>
      </c>
      <c r="H27" s="167"/>
    </row>
    <row r="28" spans="1:8" ht="94.5" customHeight="1" thickBot="1">
      <c r="A28" s="162"/>
      <c r="B28" s="164"/>
      <c r="C28" s="162"/>
      <c r="D28" s="46" t="s">
        <v>107</v>
      </c>
      <c r="E28" s="37" t="s">
        <v>20</v>
      </c>
      <c r="F28" s="126" t="s">
        <v>17</v>
      </c>
      <c r="G28" s="126" t="s">
        <v>17</v>
      </c>
      <c r="H28" s="156"/>
    </row>
    <row r="29" spans="1:8" ht="82.5" customHeight="1" thickBot="1">
      <c r="A29" s="49" t="s">
        <v>108</v>
      </c>
      <c r="B29" s="50">
        <v>0.3</v>
      </c>
      <c r="C29" s="49" t="s">
        <v>109</v>
      </c>
      <c r="D29" s="49" t="s">
        <v>110</v>
      </c>
      <c r="E29" s="50" t="s">
        <v>81</v>
      </c>
      <c r="F29" s="50">
        <v>100</v>
      </c>
      <c r="G29" s="50">
        <v>100</v>
      </c>
      <c r="H29" s="56">
        <v>100</v>
      </c>
    </row>
    <row r="30" spans="1:8" ht="30" customHeight="1">
      <c r="A30" s="52" t="s">
        <v>111</v>
      </c>
      <c r="B30" s="53">
        <v>1</v>
      </c>
      <c r="C30" s="170"/>
      <c r="D30" s="171"/>
      <c r="E30" s="171"/>
      <c r="F30" s="171"/>
      <c r="G30" s="172"/>
      <c r="H30" s="57">
        <f>(H23*0.3)+(H26*0.4)+(H29*0.3)</f>
        <v>76</v>
      </c>
    </row>
    <row r="31" spans="1:8" ht="15" thickBot="1">
      <c r="A31" s="173" t="s">
        <v>112</v>
      </c>
      <c r="B31" s="174"/>
      <c r="C31" s="174"/>
      <c r="D31" s="175"/>
      <c r="E31" s="43"/>
      <c r="F31" s="44"/>
      <c r="G31" s="44"/>
      <c r="H31" s="45"/>
    </row>
    <row r="32" spans="1:8" ht="132.75" customHeight="1" thickBot="1">
      <c r="A32" s="49" t="s">
        <v>113</v>
      </c>
      <c r="B32" s="50">
        <v>0.4</v>
      </c>
      <c r="C32" s="49" t="s">
        <v>191</v>
      </c>
      <c r="D32" s="49" t="s">
        <v>114</v>
      </c>
      <c r="E32" s="50" t="s">
        <v>115</v>
      </c>
      <c r="F32" s="50">
        <v>100</v>
      </c>
      <c r="G32" s="50">
        <v>100</v>
      </c>
      <c r="H32" s="56">
        <v>100</v>
      </c>
    </row>
    <row r="33" spans="1:8" ht="117.75" customHeight="1" thickBot="1">
      <c r="A33" s="49" t="s">
        <v>116</v>
      </c>
      <c r="B33" s="50">
        <v>0.4</v>
      </c>
      <c r="C33" s="49" t="s">
        <v>192</v>
      </c>
      <c r="D33" s="49" t="s">
        <v>117</v>
      </c>
      <c r="E33" s="50" t="s">
        <v>115</v>
      </c>
      <c r="F33" s="50">
        <v>100</v>
      </c>
      <c r="G33" s="50">
        <v>100</v>
      </c>
      <c r="H33" s="56">
        <v>100</v>
      </c>
    </row>
    <row r="34" spans="1:8" ht="129.75" customHeight="1" thickBot="1">
      <c r="A34" s="38" t="s">
        <v>118</v>
      </c>
      <c r="B34" s="39">
        <v>0.2</v>
      </c>
      <c r="C34" s="102" t="s">
        <v>193</v>
      </c>
      <c r="D34" s="38" t="s">
        <v>119</v>
      </c>
      <c r="E34" s="39" t="s">
        <v>81</v>
      </c>
      <c r="F34" s="39">
        <v>100</v>
      </c>
      <c r="G34" s="88">
        <v>100</v>
      </c>
      <c r="H34" s="58">
        <v>100</v>
      </c>
    </row>
    <row r="35" spans="1:8" ht="27.75" customHeight="1" thickBot="1">
      <c r="A35" s="41" t="s">
        <v>120</v>
      </c>
      <c r="B35" s="42">
        <v>1</v>
      </c>
      <c r="C35" s="176"/>
      <c r="D35" s="177"/>
      <c r="E35" s="177"/>
      <c r="F35" s="177"/>
      <c r="G35" s="178"/>
      <c r="H35" s="59">
        <f>(H32*0.4)+(H33*0.4)+(H34*0.2)</f>
        <v>100</v>
      </c>
    </row>
    <row r="36" spans="1:8" ht="15" thickBot="1">
      <c r="A36" s="173" t="s">
        <v>121</v>
      </c>
      <c r="B36" s="174"/>
      <c r="C36" s="174"/>
      <c r="D36" s="175"/>
      <c r="E36" s="43"/>
      <c r="F36" s="44"/>
      <c r="G36" s="44"/>
      <c r="H36" s="45"/>
    </row>
    <row r="37" spans="1:8" ht="105" customHeight="1" thickBot="1">
      <c r="A37" s="49" t="s">
        <v>122</v>
      </c>
      <c r="B37" s="50">
        <v>0.3</v>
      </c>
      <c r="C37" s="49" t="s">
        <v>123</v>
      </c>
      <c r="D37" s="49" t="s">
        <v>124</v>
      </c>
      <c r="E37" s="50" t="s">
        <v>115</v>
      </c>
      <c r="F37" s="50">
        <v>97.5</v>
      </c>
      <c r="G37" s="50">
        <v>97.5</v>
      </c>
      <c r="H37" s="60">
        <v>97.5</v>
      </c>
    </row>
    <row r="38" spans="1:8" ht="93.75" customHeight="1" thickBot="1">
      <c r="A38" s="49" t="s">
        <v>125</v>
      </c>
      <c r="B38" s="50">
        <v>0.2</v>
      </c>
      <c r="C38" s="49" t="s">
        <v>126</v>
      </c>
      <c r="D38" s="49" t="s">
        <v>127</v>
      </c>
      <c r="E38" s="50" t="s">
        <v>115</v>
      </c>
      <c r="F38" s="50">
        <v>100</v>
      </c>
      <c r="G38" s="50">
        <v>100</v>
      </c>
      <c r="H38" s="60">
        <v>100</v>
      </c>
    </row>
    <row r="39" spans="1:8" ht="92.25" customHeight="1" thickBot="1">
      <c r="A39" s="49" t="s">
        <v>128</v>
      </c>
      <c r="B39" s="50">
        <v>0.5</v>
      </c>
      <c r="C39" s="49" t="s">
        <v>129</v>
      </c>
      <c r="D39" s="49" t="s">
        <v>130</v>
      </c>
      <c r="E39" s="50" t="s">
        <v>115</v>
      </c>
      <c r="F39" s="50">
        <v>98</v>
      </c>
      <c r="G39" s="50">
        <v>98</v>
      </c>
      <c r="H39" s="60">
        <v>98</v>
      </c>
    </row>
    <row r="40" spans="1:8" ht="24.75" customHeight="1" thickBot="1">
      <c r="A40" s="52" t="s">
        <v>131</v>
      </c>
      <c r="B40" s="53">
        <v>1</v>
      </c>
      <c r="C40" s="170"/>
      <c r="D40" s="171"/>
      <c r="E40" s="171"/>
      <c r="F40" s="171"/>
      <c r="G40" s="172"/>
      <c r="H40" s="59">
        <f>(H37*0.3)+(H38*0.2)+(H39*0.5)</f>
        <v>98.25</v>
      </c>
    </row>
    <row r="41" spans="1:8" ht="36" customHeight="1">
      <c r="A41" s="61" t="s">
        <v>132</v>
      </c>
      <c r="B41" s="62">
        <v>1</v>
      </c>
      <c r="C41" s="63"/>
      <c r="D41" s="63"/>
      <c r="E41" s="64" t="s">
        <v>20</v>
      </c>
      <c r="F41" s="64"/>
      <c r="G41" s="64"/>
      <c r="H41" s="65">
        <f>(H14+H21+H30+H35+H40)/5</f>
        <v>94.65</v>
      </c>
    </row>
    <row r="43" spans="1:8" ht="170.25" customHeight="1">
      <c r="A43" s="169" t="s">
        <v>212</v>
      </c>
      <c r="B43" s="169"/>
      <c r="C43" s="169"/>
      <c r="D43" s="169"/>
      <c r="E43" s="169"/>
      <c r="F43" s="169"/>
      <c r="G43" s="169"/>
      <c r="H43" s="169"/>
    </row>
  </sheetData>
  <mergeCells count="38">
    <mergeCell ref="A2:H2"/>
    <mergeCell ref="A19:B19"/>
    <mergeCell ref="C19:E19"/>
    <mergeCell ref="C21:G21"/>
    <mergeCell ref="A22:D22"/>
    <mergeCell ref="C14:G14"/>
    <mergeCell ref="A15:D15"/>
    <mergeCell ref="A16:A18"/>
    <mergeCell ref="B16:B18"/>
    <mergeCell ref="C16:C18"/>
    <mergeCell ref="H16:H18"/>
    <mergeCell ref="A9:A11"/>
    <mergeCell ref="B9:B11"/>
    <mergeCell ref="C9:C11"/>
    <mergeCell ref="H9:H11"/>
    <mergeCell ref="A12:A13"/>
    <mergeCell ref="A43:H43"/>
    <mergeCell ref="H23:H25"/>
    <mergeCell ref="A26:A28"/>
    <mergeCell ref="B26:B28"/>
    <mergeCell ref="C26:C28"/>
    <mergeCell ref="H26:H28"/>
    <mergeCell ref="C30:G30"/>
    <mergeCell ref="A23:A25"/>
    <mergeCell ref="B23:B25"/>
    <mergeCell ref="C23:C25"/>
    <mergeCell ref="A31:D31"/>
    <mergeCell ref="C35:G35"/>
    <mergeCell ref="A36:D36"/>
    <mergeCell ref="C40:G40"/>
    <mergeCell ref="B12:B13"/>
    <mergeCell ref="H12:H13"/>
    <mergeCell ref="A4:D4"/>
    <mergeCell ref="A5:A8"/>
    <mergeCell ref="B5:B8"/>
    <mergeCell ref="C5:C6"/>
    <mergeCell ref="H5:H8"/>
    <mergeCell ref="C7:C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1"/>
  <sheetViews>
    <sheetView topLeftCell="A12" workbookViewId="0">
      <selection activeCell="H23" sqref="H23"/>
    </sheetView>
  </sheetViews>
  <sheetFormatPr defaultRowHeight="14.4"/>
  <cols>
    <col min="1" max="1" width="3.6640625" style="3" customWidth="1"/>
    <col min="2" max="2" width="44.5546875" style="3" customWidth="1"/>
    <col min="3" max="3" width="16.88671875" style="3" customWidth="1"/>
    <col min="4" max="5" width="8.88671875" style="90" customWidth="1"/>
    <col min="6" max="6" width="8.6640625" style="90" customWidth="1"/>
    <col min="7" max="7" width="9" style="90" customWidth="1"/>
    <col min="8" max="9" width="9.109375" style="90"/>
    <col min="10" max="10" width="11.33203125" style="3" customWidth="1"/>
    <col min="11" max="11" width="9.109375" style="3"/>
  </cols>
  <sheetData>
    <row r="1" spans="1:10" hidden="1">
      <c r="H1" s="90" t="s">
        <v>16</v>
      </c>
    </row>
    <row r="2" spans="1:10" hidden="1"/>
    <row r="3" spans="1:10" ht="30.75" customHeight="1">
      <c r="A3" s="188" t="s">
        <v>200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0" ht="29.25" customHeight="1">
      <c r="A4" s="194" t="s">
        <v>0</v>
      </c>
      <c r="B4" s="189" t="s">
        <v>1</v>
      </c>
      <c r="C4" s="189" t="s">
        <v>2</v>
      </c>
      <c r="D4" s="189" t="s">
        <v>3</v>
      </c>
      <c r="E4" s="189"/>
      <c r="F4" s="189"/>
      <c r="G4" s="189"/>
      <c r="H4" s="189" t="s">
        <v>4</v>
      </c>
      <c r="I4" s="189" t="s">
        <v>5</v>
      </c>
      <c r="J4" s="190" t="s">
        <v>11</v>
      </c>
    </row>
    <row r="5" spans="1:10" ht="39.75" customHeight="1">
      <c r="A5" s="194"/>
      <c r="B5" s="189"/>
      <c r="C5" s="189"/>
      <c r="D5" s="93" t="s">
        <v>12</v>
      </c>
      <c r="E5" s="93" t="s">
        <v>13</v>
      </c>
      <c r="F5" s="93" t="s">
        <v>14</v>
      </c>
      <c r="G5" s="93" t="s">
        <v>15</v>
      </c>
      <c r="H5" s="190"/>
      <c r="I5" s="190"/>
      <c r="J5" s="191"/>
    </row>
    <row r="6" spans="1:10" ht="31.5" customHeight="1">
      <c r="A6" s="184">
        <v>1.1000000000000001</v>
      </c>
      <c r="B6" s="185" t="s">
        <v>175</v>
      </c>
      <c r="C6" s="74" t="s">
        <v>6</v>
      </c>
      <c r="D6" s="98">
        <v>44</v>
      </c>
      <c r="E6" s="98">
        <v>46</v>
      </c>
      <c r="F6" s="98">
        <v>54</v>
      </c>
      <c r="G6" s="98">
        <v>56</v>
      </c>
      <c r="H6" s="95">
        <f>SUM(D6:G6)</f>
        <v>200</v>
      </c>
      <c r="I6" s="192">
        <v>200</v>
      </c>
      <c r="J6" s="193">
        <f t="shared" ref="J6:J10" si="0">H6/I6*100</f>
        <v>100</v>
      </c>
    </row>
    <row r="7" spans="1:10" ht="25.5" customHeight="1">
      <c r="A7" s="184"/>
      <c r="B7" s="185"/>
      <c r="C7" s="73" t="s">
        <v>7</v>
      </c>
      <c r="D7" s="94">
        <v>0</v>
      </c>
      <c r="E7" s="94">
        <v>0</v>
      </c>
      <c r="F7" s="94">
        <v>0</v>
      </c>
      <c r="G7" s="94">
        <v>0</v>
      </c>
      <c r="H7" s="1"/>
      <c r="I7" s="192"/>
      <c r="J7" s="193"/>
    </row>
    <row r="8" spans="1:10" ht="24" customHeight="1">
      <c r="A8" s="184">
        <v>1.2</v>
      </c>
      <c r="B8" s="185" t="s">
        <v>176</v>
      </c>
      <c r="C8" s="74" t="s">
        <v>6</v>
      </c>
      <c r="D8" s="98">
        <v>44</v>
      </c>
      <c r="E8" s="98">
        <v>46</v>
      </c>
      <c r="F8" s="98">
        <v>54</v>
      </c>
      <c r="G8" s="98">
        <v>56</v>
      </c>
      <c r="H8" s="95">
        <f>SUM(D8:G8)</f>
        <v>200</v>
      </c>
      <c r="I8" s="192">
        <v>200</v>
      </c>
      <c r="J8" s="193">
        <f t="shared" si="0"/>
        <v>100</v>
      </c>
    </row>
    <row r="9" spans="1:10" ht="20.100000000000001" customHeight="1">
      <c r="A9" s="184"/>
      <c r="B9" s="185"/>
      <c r="C9" s="73" t="s">
        <v>7</v>
      </c>
      <c r="D9" s="94">
        <v>0</v>
      </c>
      <c r="E9" s="94">
        <v>0</v>
      </c>
      <c r="F9" s="94">
        <v>0</v>
      </c>
      <c r="G9" s="94">
        <v>0</v>
      </c>
      <c r="H9" s="1"/>
      <c r="I9" s="192"/>
      <c r="J9" s="193"/>
    </row>
    <row r="10" spans="1:10" ht="36" customHeight="1">
      <c r="A10" s="184">
        <v>2</v>
      </c>
      <c r="B10" s="185" t="s">
        <v>177</v>
      </c>
      <c r="C10" s="74" t="s">
        <v>6</v>
      </c>
      <c r="D10" s="98">
        <v>42</v>
      </c>
      <c r="E10" s="98">
        <v>45</v>
      </c>
      <c r="F10" s="98">
        <v>53</v>
      </c>
      <c r="G10" s="98">
        <v>56</v>
      </c>
      <c r="H10" s="95">
        <f>SUM(D10:G10)</f>
        <v>196</v>
      </c>
      <c r="I10" s="192">
        <v>200</v>
      </c>
      <c r="J10" s="193">
        <f t="shared" si="0"/>
        <v>98</v>
      </c>
    </row>
    <row r="11" spans="1:10" ht="32.25" customHeight="1">
      <c r="A11" s="184"/>
      <c r="B11" s="185"/>
      <c r="C11" s="73" t="s">
        <v>7</v>
      </c>
      <c r="D11" s="94">
        <v>2</v>
      </c>
      <c r="E11" s="94">
        <v>1</v>
      </c>
      <c r="F11" s="94">
        <v>1</v>
      </c>
      <c r="G11" s="94">
        <v>0</v>
      </c>
      <c r="H11" s="1">
        <v>4</v>
      </c>
      <c r="I11" s="192"/>
      <c r="J11" s="193"/>
    </row>
    <row r="12" spans="1:10" ht="48" customHeight="1">
      <c r="A12" s="184">
        <v>3</v>
      </c>
      <c r="B12" s="185" t="s">
        <v>178</v>
      </c>
      <c r="C12" s="74" t="s">
        <v>6</v>
      </c>
      <c r="D12" s="95">
        <v>1</v>
      </c>
      <c r="E12" s="95">
        <v>2</v>
      </c>
      <c r="F12" s="95">
        <v>2</v>
      </c>
      <c r="G12" s="95">
        <v>2</v>
      </c>
      <c r="H12" s="95">
        <f>SUM(D12:G12)</f>
        <v>7</v>
      </c>
      <c r="I12" s="192">
        <v>7</v>
      </c>
      <c r="J12" s="193">
        <f t="shared" ref="J12:J24" si="1">H12/I12*100</f>
        <v>100</v>
      </c>
    </row>
    <row r="13" spans="1:10" ht="48.75" customHeight="1">
      <c r="A13" s="184"/>
      <c r="B13" s="185"/>
      <c r="C13" s="73" t="s">
        <v>7</v>
      </c>
      <c r="D13" s="94">
        <v>0</v>
      </c>
      <c r="E13" s="94">
        <v>0</v>
      </c>
      <c r="F13" s="94">
        <v>0</v>
      </c>
      <c r="G13" s="94">
        <v>0</v>
      </c>
      <c r="H13" s="1"/>
      <c r="I13" s="192"/>
      <c r="J13" s="193"/>
    </row>
    <row r="14" spans="1:10" ht="27.75" customHeight="1">
      <c r="A14" s="184">
        <v>4</v>
      </c>
      <c r="B14" s="185" t="s">
        <v>179</v>
      </c>
      <c r="C14" s="74" t="s">
        <v>6</v>
      </c>
      <c r="D14" s="98">
        <v>44</v>
      </c>
      <c r="E14" s="98">
        <v>46</v>
      </c>
      <c r="F14" s="98">
        <v>54</v>
      </c>
      <c r="G14" s="98">
        <v>56</v>
      </c>
      <c r="H14" s="95">
        <f>SUM(D14:G14)</f>
        <v>200</v>
      </c>
      <c r="I14" s="192">
        <v>200</v>
      </c>
      <c r="J14" s="193">
        <f t="shared" si="1"/>
        <v>100</v>
      </c>
    </row>
    <row r="15" spans="1:10" ht="30" customHeight="1">
      <c r="A15" s="184"/>
      <c r="B15" s="185"/>
      <c r="C15" s="73" t="s">
        <v>7</v>
      </c>
      <c r="D15" s="94">
        <v>0</v>
      </c>
      <c r="E15" s="94">
        <v>0</v>
      </c>
      <c r="F15" s="94">
        <v>0</v>
      </c>
      <c r="G15" s="94">
        <v>0</v>
      </c>
      <c r="H15" s="1"/>
      <c r="I15" s="192"/>
      <c r="J15" s="193"/>
    </row>
    <row r="16" spans="1:10" ht="25.5" customHeight="1">
      <c r="A16" s="184">
        <v>5</v>
      </c>
      <c r="B16" s="185" t="s">
        <v>180</v>
      </c>
      <c r="C16" s="74" t="s">
        <v>6</v>
      </c>
      <c r="D16" s="98">
        <v>44</v>
      </c>
      <c r="E16" s="98">
        <v>46</v>
      </c>
      <c r="F16" s="98">
        <v>54</v>
      </c>
      <c r="G16" s="98">
        <v>56</v>
      </c>
      <c r="H16" s="95">
        <f>SUM(D16:G16)</f>
        <v>200</v>
      </c>
      <c r="I16" s="192">
        <v>200</v>
      </c>
      <c r="J16" s="193">
        <f t="shared" si="1"/>
        <v>100</v>
      </c>
    </row>
    <row r="17" spans="1:10" ht="18" customHeight="1">
      <c r="A17" s="184"/>
      <c r="B17" s="185"/>
      <c r="C17" s="73" t="s">
        <v>7</v>
      </c>
      <c r="D17" s="94">
        <v>0</v>
      </c>
      <c r="E17" s="94">
        <v>0</v>
      </c>
      <c r="F17" s="94">
        <v>0</v>
      </c>
      <c r="G17" s="94">
        <v>0</v>
      </c>
      <c r="H17" s="1"/>
      <c r="I17" s="192"/>
      <c r="J17" s="193"/>
    </row>
    <row r="18" spans="1:10" ht="51" customHeight="1">
      <c r="A18" s="184">
        <v>6</v>
      </c>
      <c r="B18" s="185" t="s">
        <v>181</v>
      </c>
      <c r="C18" s="74" t="s">
        <v>6</v>
      </c>
      <c r="D18" s="98">
        <v>44</v>
      </c>
      <c r="E18" s="98">
        <v>46</v>
      </c>
      <c r="F18" s="98">
        <v>54</v>
      </c>
      <c r="G18" s="98">
        <v>56</v>
      </c>
      <c r="H18" s="95">
        <f>SUM(D18:G18)</f>
        <v>200</v>
      </c>
      <c r="I18" s="192">
        <v>200</v>
      </c>
      <c r="J18" s="193">
        <f t="shared" si="1"/>
        <v>100</v>
      </c>
    </row>
    <row r="19" spans="1:10" ht="47.25" customHeight="1">
      <c r="A19" s="184"/>
      <c r="B19" s="185"/>
      <c r="C19" s="73" t="s">
        <v>7</v>
      </c>
      <c r="D19" s="94">
        <v>0</v>
      </c>
      <c r="E19" s="94">
        <v>0</v>
      </c>
      <c r="F19" s="94">
        <v>0</v>
      </c>
      <c r="G19" s="94">
        <v>0</v>
      </c>
      <c r="H19" s="1"/>
      <c r="I19" s="192"/>
      <c r="J19" s="193"/>
    </row>
    <row r="20" spans="1:10" ht="20.100000000000001" customHeight="1">
      <c r="A20" s="184">
        <v>8</v>
      </c>
      <c r="B20" s="185" t="s">
        <v>182</v>
      </c>
      <c r="C20" s="74" t="s">
        <v>6</v>
      </c>
      <c r="D20" s="98">
        <v>44</v>
      </c>
      <c r="E20" s="98">
        <v>46</v>
      </c>
      <c r="F20" s="98">
        <v>54</v>
      </c>
      <c r="G20" s="98">
        <v>56</v>
      </c>
      <c r="H20" s="95">
        <f>SUM(D20:G20)</f>
        <v>200</v>
      </c>
      <c r="I20" s="192">
        <v>200</v>
      </c>
      <c r="J20" s="193">
        <f t="shared" si="1"/>
        <v>100</v>
      </c>
    </row>
    <row r="21" spans="1:10" ht="20.100000000000001" customHeight="1">
      <c r="A21" s="184"/>
      <c r="B21" s="185"/>
      <c r="C21" s="73" t="s">
        <v>7</v>
      </c>
      <c r="D21" s="94">
        <v>0</v>
      </c>
      <c r="E21" s="94">
        <v>0</v>
      </c>
      <c r="F21" s="94">
        <v>0</v>
      </c>
      <c r="G21" s="94">
        <v>0</v>
      </c>
      <c r="H21" s="1"/>
      <c r="I21" s="192"/>
      <c r="J21" s="193"/>
    </row>
    <row r="22" spans="1:10" ht="20.100000000000001" customHeight="1">
      <c r="A22" s="184">
        <v>9</v>
      </c>
      <c r="B22" s="185" t="s">
        <v>183</v>
      </c>
      <c r="C22" s="74" t="s">
        <v>6</v>
      </c>
      <c r="D22" s="98">
        <v>42</v>
      </c>
      <c r="E22" s="98">
        <v>45</v>
      </c>
      <c r="F22" s="98">
        <v>53</v>
      </c>
      <c r="G22" s="98">
        <v>56</v>
      </c>
      <c r="H22" s="95">
        <f>SUM(D22:G22)</f>
        <v>196</v>
      </c>
      <c r="I22" s="192">
        <v>200</v>
      </c>
      <c r="J22" s="193">
        <f t="shared" si="1"/>
        <v>98</v>
      </c>
    </row>
    <row r="23" spans="1:10" ht="20.100000000000001" customHeight="1">
      <c r="A23" s="184"/>
      <c r="B23" s="185"/>
      <c r="C23" s="73" t="s">
        <v>7</v>
      </c>
      <c r="D23" s="94">
        <v>2</v>
      </c>
      <c r="E23" s="94">
        <v>1</v>
      </c>
      <c r="F23" s="94">
        <v>1</v>
      </c>
      <c r="G23" s="94">
        <v>0</v>
      </c>
      <c r="H23" s="1">
        <v>4</v>
      </c>
      <c r="I23" s="192"/>
      <c r="J23" s="193"/>
    </row>
    <row r="24" spans="1:10" ht="20.100000000000001" customHeight="1">
      <c r="A24" s="184">
        <v>10</v>
      </c>
      <c r="B24" s="185" t="s">
        <v>184</v>
      </c>
      <c r="C24" s="74" t="s">
        <v>6</v>
      </c>
      <c r="D24" s="98">
        <v>44</v>
      </c>
      <c r="E24" s="98">
        <v>44</v>
      </c>
      <c r="F24" s="98">
        <v>52</v>
      </c>
      <c r="G24" s="98">
        <v>55</v>
      </c>
      <c r="H24" s="95">
        <f>SUM(D24:G24)</f>
        <v>195</v>
      </c>
      <c r="I24" s="192">
        <v>200</v>
      </c>
      <c r="J24" s="193">
        <f t="shared" si="1"/>
        <v>97.5</v>
      </c>
    </row>
    <row r="25" spans="1:10" ht="20.100000000000001" customHeight="1">
      <c r="A25" s="184"/>
      <c r="B25" s="185"/>
      <c r="C25" s="73" t="s">
        <v>7</v>
      </c>
      <c r="D25" s="94">
        <v>0</v>
      </c>
      <c r="E25" s="94">
        <v>2</v>
      </c>
      <c r="F25" s="94">
        <v>2</v>
      </c>
      <c r="G25" s="94">
        <v>1</v>
      </c>
      <c r="H25" s="1">
        <v>5</v>
      </c>
      <c r="I25" s="192"/>
      <c r="J25" s="193"/>
    </row>
    <row r="26" spans="1:10" ht="20.100000000000001" customHeight="1">
      <c r="A26" s="186" t="s">
        <v>8</v>
      </c>
      <c r="B26" s="186"/>
      <c r="C26" s="73" t="s">
        <v>9</v>
      </c>
      <c r="D26" s="94">
        <v>6</v>
      </c>
      <c r="E26" s="94">
        <v>12</v>
      </c>
      <c r="F26" s="94">
        <v>20</v>
      </c>
      <c r="G26" s="94">
        <v>14</v>
      </c>
      <c r="H26" s="94">
        <f>SUM(D26:G26)</f>
        <v>52</v>
      </c>
      <c r="I26" s="192">
        <f>SUM(H26:H27)</f>
        <v>200</v>
      </c>
      <c r="J26" s="75"/>
    </row>
    <row r="27" spans="1:10" ht="20.100000000000001" customHeight="1">
      <c r="A27" s="186"/>
      <c r="B27" s="186"/>
      <c r="C27" s="73" t="s">
        <v>10</v>
      </c>
      <c r="D27" s="94">
        <v>38</v>
      </c>
      <c r="E27" s="94">
        <v>34</v>
      </c>
      <c r="F27" s="94">
        <v>34</v>
      </c>
      <c r="G27" s="94">
        <v>42</v>
      </c>
      <c r="H27" s="94">
        <f>SUM(D27:G27)</f>
        <v>148</v>
      </c>
      <c r="I27" s="192"/>
      <c r="J27" s="75"/>
    </row>
    <row r="28" spans="1:10">
      <c r="D28" s="99">
        <f>SUM(D26:D27)</f>
        <v>44</v>
      </c>
      <c r="E28" s="99">
        <f t="shared" ref="E28:G28" si="2">SUM(E26:E27)</f>
        <v>46</v>
      </c>
      <c r="F28" s="99">
        <f t="shared" si="2"/>
        <v>54</v>
      </c>
      <c r="G28" s="99">
        <f t="shared" si="2"/>
        <v>56</v>
      </c>
      <c r="H28" s="3"/>
      <c r="I28" s="92">
        <f>SUM(D28:H28)</f>
        <v>200</v>
      </c>
    </row>
    <row r="29" spans="1:10">
      <c r="D29" s="96"/>
      <c r="E29" s="96"/>
      <c r="F29" s="96"/>
      <c r="G29" s="96"/>
      <c r="H29" s="3"/>
      <c r="I29" s="99"/>
    </row>
    <row r="30" spans="1:10">
      <c r="D30" s="92"/>
      <c r="E30" s="92"/>
      <c r="F30" s="92"/>
      <c r="G30" s="92"/>
      <c r="H30" s="3"/>
      <c r="I30" s="92"/>
    </row>
    <row r="31" spans="1:10" ht="16.5" customHeight="1">
      <c r="A31" s="97"/>
      <c r="B31" s="187"/>
      <c r="C31" s="187"/>
    </row>
  </sheetData>
  <mergeCells count="51">
    <mergeCell ref="J8:J9"/>
    <mergeCell ref="J10:J11"/>
    <mergeCell ref="J12:J13"/>
    <mergeCell ref="J14:J15"/>
    <mergeCell ref="I26:I27"/>
    <mergeCell ref="I24:I25"/>
    <mergeCell ref="J24:J25"/>
    <mergeCell ref="J16:J17"/>
    <mergeCell ref="J18:J19"/>
    <mergeCell ref="J20:J21"/>
    <mergeCell ref="J22:J23"/>
    <mergeCell ref="I18:I19"/>
    <mergeCell ref="I20:I21"/>
    <mergeCell ref="I22:I23"/>
    <mergeCell ref="I16:I17"/>
    <mergeCell ref="A14:A15"/>
    <mergeCell ref="B14:B15"/>
    <mergeCell ref="I8:I9"/>
    <mergeCell ref="I10:I11"/>
    <mergeCell ref="I12:I13"/>
    <mergeCell ref="I14:I15"/>
    <mergeCell ref="A8:A9"/>
    <mergeCell ref="B8:B9"/>
    <mergeCell ref="A10:A11"/>
    <mergeCell ref="B10:B11"/>
    <mergeCell ref="A12:A13"/>
    <mergeCell ref="B12:B13"/>
    <mergeCell ref="B31:C31"/>
    <mergeCell ref="A3:J3"/>
    <mergeCell ref="I4:I5"/>
    <mergeCell ref="J4:J5"/>
    <mergeCell ref="A6:A7"/>
    <mergeCell ref="B6:B7"/>
    <mergeCell ref="H4:H5"/>
    <mergeCell ref="I6:I7"/>
    <mergeCell ref="J6:J7"/>
    <mergeCell ref="A4:A5"/>
    <mergeCell ref="B4:B5"/>
    <mergeCell ref="C4:C5"/>
    <mergeCell ref="D4:G4"/>
    <mergeCell ref="A18:A19"/>
    <mergeCell ref="B18:B19"/>
    <mergeCell ref="A20:A21"/>
    <mergeCell ref="A16:A17"/>
    <mergeCell ref="A22:A23"/>
    <mergeCell ref="A24:A25"/>
    <mergeCell ref="B24:B25"/>
    <mergeCell ref="A26:B27"/>
    <mergeCell ref="B20:B21"/>
    <mergeCell ref="B22:B23"/>
    <mergeCell ref="B16:B1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2"/>
  <sheetViews>
    <sheetView topLeftCell="A13" workbookViewId="0">
      <selection activeCell="C14" sqref="C14:C15"/>
    </sheetView>
  </sheetViews>
  <sheetFormatPr defaultRowHeight="14.4"/>
  <cols>
    <col min="1" max="1" width="4.109375" customWidth="1"/>
    <col min="2" max="2" width="60.109375" customWidth="1"/>
    <col min="3" max="3" width="16.88671875" customWidth="1"/>
    <col min="4" max="4" width="18" customWidth="1"/>
  </cols>
  <sheetData>
    <row r="1" spans="1:4" ht="48" customHeight="1">
      <c r="A1" s="196" t="s">
        <v>155</v>
      </c>
      <c r="B1" s="196"/>
      <c r="C1" s="196"/>
      <c r="D1" s="196"/>
    </row>
    <row r="2" spans="1:4" ht="8.25" customHeight="1">
      <c r="A2" s="4"/>
      <c r="B2" s="4"/>
      <c r="C2" s="4"/>
      <c r="D2" s="4"/>
    </row>
    <row r="3" spans="1:4" ht="24.75" customHeight="1">
      <c r="A3" s="195" t="s">
        <v>199</v>
      </c>
      <c r="B3" s="195"/>
      <c r="C3" s="195"/>
      <c r="D3" s="195"/>
    </row>
    <row r="5" spans="1:4" ht="51.75" customHeight="1">
      <c r="A5" s="83"/>
      <c r="B5" s="83"/>
      <c r="C5" s="140" t="s">
        <v>205</v>
      </c>
      <c r="D5" s="140" t="s">
        <v>204</v>
      </c>
    </row>
    <row r="6" spans="1:4" ht="17.25" customHeight="1">
      <c r="A6" s="66" t="s">
        <v>137</v>
      </c>
      <c r="B6" s="67" t="s">
        <v>136</v>
      </c>
      <c r="C6" s="67"/>
      <c r="D6" s="67"/>
    </row>
    <row r="7" spans="1:4" ht="48.75" customHeight="1">
      <c r="A7" s="22">
        <v>1</v>
      </c>
      <c r="B7" s="21" t="s">
        <v>134</v>
      </c>
      <c r="C7" s="128" t="s">
        <v>174</v>
      </c>
      <c r="D7" s="110" t="s">
        <v>174</v>
      </c>
    </row>
    <row r="8" spans="1:4" ht="30.75" customHeight="1">
      <c r="A8" s="22">
        <v>2</v>
      </c>
      <c r="B8" s="21" t="s">
        <v>135</v>
      </c>
      <c r="C8" s="128" t="s">
        <v>174</v>
      </c>
      <c r="D8" s="110" t="s">
        <v>174</v>
      </c>
    </row>
    <row r="9" spans="1:4" ht="48.75" customHeight="1">
      <c r="A9" s="22">
        <v>3</v>
      </c>
      <c r="B9" s="21" t="s">
        <v>142</v>
      </c>
      <c r="C9" s="128" t="s">
        <v>174</v>
      </c>
      <c r="D9" s="110" t="s">
        <v>174</v>
      </c>
    </row>
    <row r="10" spans="1:4" ht="97.5" customHeight="1">
      <c r="A10" s="22">
        <v>4</v>
      </c>
      <c r="B10" s="21" t="s">
        <v>143</v>
      </c>
      <c r="C10" s="128" t="s">
        <v>174</v>
      </c>
      <c r="D10" s="110" t="s">
        <v>174</v>
      </c>
    </row>
    <row r="11" spans="1:4" ht="19.5" customHeight="1">
      <c r="A11" s="22">
        <v>5</v>
      </c>
      <c r="B11" s="21" t="s">
        <v>18</v>
      </c>
      <c r="C11" s="128" t="s">
        <v>174</v>
      </c>
      <c r="D11" s="110" t="s">
        <v>174</v>
      </c>
    </row>
    <row r="12" spans="1:4" ht="17.25" customHeight="1">
      <c r="A12" s="66" t="s">
        <v>139</v>
      </c>
      <c r="B12" s="68" t="s">
        <v>138</v>
      </c>
      <c r="C12" s="198"/>
      <c r="D12" s="198"/>
    </row>
    <row r="13" spans="1:4" ht="21" customHeight="1">
      <c r="A13" s="22">
        <v>6</v>
      </c>
      <c r="B13" s="21" t="s">
        <v>144</v>
      </c>
      <c r="C13" s="21"/>
      <c r="D13" s="110" t="s">
        <v>174</v>
      </c>
    </row>
    <row r="14" spans="1:4" ht="85.5" customHeight="1">
      <c r="A14" s="22">
        <v>7</v>
      </c>
      <c r="B14" s="21" t="s">
        <v>145</v>
      </c>
      <c r="C14" s="139" t="s">
        <v>174</v>
      </c>
      <c r="D14" s="110" t="s">
        <v>174</v>
      </c>
    </row>
    <row r="15" spans="1:4" ht="31.2">
      <c r="A15" s="22">
        <v>8</v>
      </c>
      <c r="B15" s="21" t="s">
        <v>147</v>
      </c>
      <c r="C15" s="139" t="s">
        <v>174</v>
      </c>
      <c r="D15" s="110" t="s">
        <v>174</v>
      </c>
    </row>
    <row r="16" spans="1:4" ht="67.5" customHeight="1">
      <c r="A16" s="22">
        <v>9</v>
      </c>
      <c r="B16" s="21" t="s">
        <v>173</v>
      </c>
      <c r="C16" s="199" t="s">
        <v>195</v>
      </c>
      <c r="D16" s="199"/>
    </row>
    <row r="17" spans="1:5" ht="15.6">
      <c r="A17" s="66" t="s">
        <v>141</v>
      </c>
      <c r="B17" s="68" t="s">
        <v>140</v>
      </c>
      <c r="C17" s="198"/>
      <c r="D17" s="198"/>
    </row>
    <row r="18" spans="1:5" ht="62.4">
      <c r="A18" s="22">
        <v>10</v>
      </c>
      <c r="B18" s="21" t="s">
        <v>148</v>
      </c>
      <c r="C18" s="128" t="s">
        <v>174</v>
      </c>
      <c r="D18" s="110" t="s">
        <v>174</v>
      </c>
      <c r="E18" s="71"/>
    </row>
    <row r="19" spans="1:5" ht="15.6">
      <c r="A19" s="22"/>
      <c r="B19" s="72" t="s">
        <v>151</v>
      </c>
      <c r="C19" s="136">
        <v>9</v>
      </c>
      <c r="D19" s="66">
        <v>9</v>
      </c>
      <c r="E19" s="71"/>
    </row>
    <row r="20" spans="1:5" ht="70.5" customHeight="1">
      <c r="A20" s="197" t="s">
        <v>153</v>
      </c>
      <c r="B20" s="197"/>
      <c r="C20" s="198" t="s">
        <v>20</v>
      </c>
      <c r="D20" s="198"/>
      <c r="E20" s="69"/>
    </row>
    <row r="21" spans="1:5" ht="22.5" customHeight="1"/>
    <row r="22" spans="1:5" ht="51.75" customHeight="1"/>
  </sheetData>
  <mergeCells count="7">
    <mergeCell ref="A3:D3"/>
    <mergeCell ref="A1:D1"/>
    <mergeCell ref="A20:B20"/>
    <mergeCell ref="C12:D12"/>
    <mergeCell ref="C16:D16"/>
    <mergeCell ref="C17:D17"/>
    <mergeCell ref="C20:D2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7"/>
  <sheetViews>
    <sheetView workbookViewId="0">
      <selection activeCell="B36" sqref="B36"/>
    </sheetView>
  </sheetViews>
  <sheetFormatPr defaultRowHeight="14.4"/>
  <cols>
    <col min="1" max="1" width="3.88671875" style="19" customWidth="1"/>
    <col min="2" max="2" width="56.109375" style="19" customWidth="1"/>
    <col min="3" max="3" width="20" style="19" customWidth="1"/>
    <col min="4" max="4" width="61.44140625" style="3" customWidth="1"/>
    <col min="5" max="5" width="32.33203125" customWidth="1"/>
  </cols>
  <sheetData>
    <row r="1" spans="1:5" ht="34.5" customHeight="1">
      <c r="A1" s="200" t="s">
        <v>22</v>
      </c>
      <c r="B1" s="200"/>
      <c r="C1" s="200"/>
      <c r="D1" s="200"/>
    </row>
    <row r="3" spans="1:5" ht="27" customHeight="1">
      <c r="A3" s="204" t="s">
        <v>201</v>
      </c>
      <c r="B3" s="204"/>
      <c r="C3" s="204"/>
      <c r="D3" s="204"/>
    </row>
    <row r="4" spans="1:5" ht="37.5" customHeight="1">
      <c r="A4" s="205" t="s">
        <v>154</v>
      </c>
      <c r="B4" s="205"/>
      <c r="C4" s="205"/>
      <c r="D4" s="205"/>
    </row>
    <row r="5" spans="1:5" ht="62.25" customHeight="1">
      <c r="A5" s="199" t="s">
        <v>19</v>
      </c>
      <c r="B5" s="199"/>
      <c r="C5" s="81" t="s">
        <v>21</v>
      </c>
      <c r="D5" s="70" t="s">
        <v>152</v>
      </c>
      <c r="E5" s="103"/>
    </row>
    <row r="6" spans="1:5" ht="22.5" customHeight="1">
      <c r="A6" s="66" t="s">
        <v>137</v>
      </c>
      <c r="B6" s="67" t="s">
        <v>136</v>
      </c>
      <c r="C6" s="17"/>
      <c r="D6" s="79"/>
    </row>
    <row r="7" spans="1:5" ht="78" customHeight="1">
      <c r="A7" s="107">
        <v>1</v>
      </c>
      <c r="B7" s="21" t="s">
        <v>134</v>
      </c>
      <c r="C7" s="127">
        <v>8.3000000000000007</v>
      </c>
      <c r="D7" s="105" t="s">
        <v>208</v>
      </c>
    </row>
    <row r="8" spans="1:5" ht="32.25" customHeight="1">
      <c r="A8" s="110">
        <v>2</v>
      </c>
      <c r="B8" s="21" t="s">
        <v>135</v>
      </c>
      <c r="C8" s="91">
        <f t="shared" ref="C8:C12" si="0">100/12</f>
        <v>8.3333333333333339</v>
      </c>
      <c r="D8" s="104" t="s">
        <v>208</v>
      </c>
    </row>
    <row r="9" spans="1:5" ht="65.25" customHeight="1">
      <c r="A9" s="110">
        <v>3</v>
      </c>
      <c r="B9" s="21" t="s">
        <v>142</v>
      </c>
      <c r="C9" s="127">
        <v>8.3000000000000007</v>
      </c>
      <c r="D9" s="105" t="s">
        <v>208</v>
      </c>
    </row>
    <row r="10" spans="1:5" ht="94.5" customHeight="1">
      <c r="A10" s="110">
        <v>4</v>
      </c>
      <c r="B10" s="21" t="s">
        <v>149</v>
      </c>
      <c r="C10" s="127">
        <v>8.3000000000000007</v>
      </c>
      <c r="D10" s="105" t="s">
        <v>208</v>
      </c>
      <c r="E10" s="106"/>
    </row>
    <row r="11" spans="1:5" ht="99" customHeight="1">
      <c r="A11" s="110">
        <v>5</v>
      </c>
      <c r="B11" s="21" t="s">
        <v>143</v>
      </c>
      <c r="C11" s="127">
        <v>8.3000000000000007</v>
      </c>
      <c r="D11" s="105"/>
    </row>
    <row r="12" spans="1:5" ht="35.25" customHeight="1">
      <c r="A12" s="110">
        <v>6</v>
      </c>
      <c r="B12" s="21" t="s">
        <v>18</v>
      </c>
      <c r="C12" s="91">
        <f t="shared" si="0"/>
        <v>8.3333333333333339</v>
      </c>
      <c r="D12" s="104" t="s">
        <v>209</v>
      </c>
    </row>
    <row r="13" spans="1:5" ht="21.75" customHeight="1">
      <c r="A13" s="66" t="s">
        <v>139</v>
      </c>
      <c r="B13" s="68" t="s">
        <v>138</v>
      </c>
      <c r="C13" s="138"/>
      <c r="D13" s="108"/>
    </row>
    <row r="14" spans="1:5" ht="79.5" customHeight="1">
      <c r="A14" s="110">
        <v>7</v>
      </c>
      <c r="B14" s="21" t="s">
        <v>144</v>
      </c>
      <c r="C14" s="127">
        <v>8.3000000000000007</v>
      </c>
      <c r="D14" s="105" t="s">
        <v>208</v>
      </c>
    </row>
    <row r="15" spans="1:5" ht="89.25" customHeight="1">
      <c r="A15" s="110">
        <v>8</v>
      </c>
      <c r="B15" s="21" t="s">
        <v>145</v>
      </c>
      <c r="C15" s="127">
        <v>8.3000000000000007</v>
      </c>
      <c r="D15" s="142" t="s">
        <v>208</v>
      </c>
    </row>
    <row r="16" spans="1:5" ht="35.25" customHeight="1">
      <c r="A16" s="110">
        <v>9</v>
      </c>
      <c r="B16" s="21" t="s">
        <v>146</v>
      </c>
      <c r="C16" s="127">
        <v>8.3000000000000007</v>
      </c>
      <c r="D16" s="142" t="s">
        <v>208</v>
      </c>
    </row>
    <row r="17" spans="1:4" ht="84.75" customHeight="1">
      <c r="A17" s="110">
        <v>10</v>
      </c>
      <c r="B17" s="21" t="s">
        <v>194</v>
      </c>
      <c r="C17" s="127">
        <v>8.3000000000000007</v>
      </c>
      <c r="D17" s="142" t="s">
        <v>208</v>
      </c>
    </row>
    <row r="18" spans="1:4" ht="35.25" customHeight="1">
      <c r="A18" s="110">
        <v>11</v>
      </c>
      <c r="B18" s="21" t="s">
        <v>147</v>
      </c>
      <c r="C18" s="91">
        <f t="shared" ref="C18" si="1">100/12</f>
        <v>8.3333333333333339</v>
      </c>
      <c r="D18" s="104" t="s">
        <v>209</v>
      </c>
    </row>
    <row r="19" spans="1:4" ht="63.75" customHeight="1">
      <c r="A19" s="110">
        <v>12</v>
      </c>
      <c r="B19" s="21" t="s">
        <v>173</v>
      </c>
      <c r="C19" s="143" t="s">
        <v>17</v>
      </c>
      <c r="D19" s="144" t="s">
        <v>172</v>
      </c>
    </row>
    <row r="20" spans="1:4" ht="22.5" customHeight="1">
      <c r="A20" s="66" t="s">
        <v>141</v>
      </c>
      <c r="B20" s="68" t="s">
        <v>140</v>
      </c>
      <c r="C20" s="138"/>
      <c r="D20" s="108"/>
    </row>
    <row r="21" spans="1:4" ht="79.5" customHeight="1">
      <c r="A21" s="110">
        <v>13</v>
      </c>
      <c r="B21" s="21" t="s">
        <v>148</v>
      </c>
      <c r="C21" s="127">
        <v>8.3000000000000007</v>
      </c>
      <c r="D21" s="105" t="s">
        <v>208</v>
      </c>
    </row>
    <row r="22" spans="1:4" ht="66" customHeight="1">
      <c r="A22" s="201" t="s">
        <v>203</v>
      </c>
      <c r="B22" s="202"/>
      <c r="C22" s="82">
        <f>SUM(C7:C21)</f>
        <v>99.699999999999989</v>
      </c>
      <c r="D22" s="108" t="s">
        <v>210</v>
      </c>
    </row>
    <row r="23" spans="1:4" ht="80.25" customHeight="1">
      <c r="A23" s="203" t="s">
        <v>150</v>
      </c>
      <c r="B23" s="203"/>
      <c r="C23" s="203"/>
      <c r="D23" s="109" t="s">
        <v>190</v>
      </c>
    </row>
    <row r="24" spans="1:4" ht="20.25" customHeight="1">
      <c r="D24" s="19"/>
    </row>
    <row r="25" spans="1:4" ht="51" customHeight="1">
      <c r="A25" s="80"/>
      <c r="B25" s="207" t="s">
        <v>53</v>
      </c>
      <c r="C25" s="207"/>
      <c r="D25" s="19"/>
    </row>
    <row r="26" spans="1:4" ht="15.6">
      <c r="A26" s="119"/>
      <c r="B26" s="120"/>
      <c r="C26" s="121"/>
      <c r="D26" s="19"/>
    </row>
    <row r="27" spans="1:4" ht="15.6">
      <c r="A27" s="119"/>
      <c r="B27" s="120"/>
      <c r="C27" s="121"/>
      <c r="D27" s="19"/>
    </row>
    <row r="28" spans="1:4" ht="35.25" customHeight="1">
      <c r="A28" s="208" t="s">
        <v>211</v>
      </c>
      <c r="B28" s="208"/>
      <c r="C28" s="208"/>
      <c r="D28" s="19"/>
    </row>
    <row r="29" spans="1:4" s="133" customFormat="1" ht="16.5" customHeight="1">
      <c r="A29" s="134"/>
      <c r="B29" s="134"/>
      <c r="C29" s="134"/>
      <c r="D29" s="19"/>
    </row>
    <row r="30" spans="1:4" ht="16.5" customHeight="1">
      <c r="A30" s="112" t="s">
        <v>17</v>
      </c>
      <c r="B30" s="210" t="s">
        <v>188</v>
      </c>
      <c r="C30" s="210"/>
    </row>
    <row r="31" spans="1:4" ht="16.5" customHeight="1">
      <c r="C31" s="134"/>
    </row>
    <row r="32" spans="1:4" ht="15.6">
      <c r="A32" s="122"/>
      <c r="B32" s="123"/>
      <c r="C32" s="124"/>
    </row>
    <row r="33" spans="1:3" ht="77.25" customHeight="1">
      <c r="A33" s="132"/>
      <c r="B33" s="209"/>
      <c r="C33" s="209"/>
    </row>
    <row r="34" spans="1:3" ht="15.6">
      <c r="A34" s="135"/>
      <c r="B34" s="206"/>
      <c r="C34" s="206"/>
    </row>
    <row r="35" spans="1:3">
      <c r="A35" s="145"/>
      <c r="B35" s="145"/>
      <c r="C35" s="145"/>
    </row>
    <row r="36" spans="1:3" ht="15.6">
      <c r="A36" s="146"/>
      <c r="B36" s="145"/>
      <c r="C36" s="145"/>
    </row>
    <row r="37" spans="1:3" ht="62.25" customHeight="1">
      <c r="A37" s="150"/>
      <c r="B37" s="206"/>
      <c r="C37" s="206"/>
    </row>
  </sheetData>
  <mergeCells count="12">
    <mergeCell ref="B34:C34"/>
    <mergeCell ref="B25:C25"/>
    <mergeCell ref="A28:C28"/>
    <mergeCell ref="B33:C33"/>
    <mergeCell ref="B37:C37"/>
    <mergeCell ref="B30:C30"/>
    <mergeCell ref="A1:D1"/>
    <mergeCell ref="A5:B5"/>
    <mergeCell ref="A22:B22"/>
    <mergeCell ref="A23:C23"/>
    <mergeCell ref="A3:D3"/>
    <mergeCell ref="A4:D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1"/>
  <sheetViews>
    <sheetView topLeftCell="A10" workbookViewId="0">
      <selection activeCell="D21" sqref="D20:D21"/>
    </sheetView>
  </sheetViews>
  <sheetFormatPr defaultRowHeight="14.4"/>
  <cols>
    <col min="1" max="1" width="5.44140625" customWidth="1"/>
    <col min="2" max="2" width="62" customWidth="1"/>
    <col min="3" max="3" width="17.88671875" customWidth="1"/>
    <col min="4" max="4" width="18.109375" customWidth="1"/>
    <col min="5" max="5" width="13.88671875" customWidth="1"/>
    <col min="6" max="6" width="28" customWidth="1"/>
    <col min="7" max="7" width="9.33203125" customWidth="1"/>
  </cols>
  <sheetData>
    <row r="1" spans="1:6" ht="26.25" customHeight="1">
      <c r="A1" s="217" t="s">
        <v>170</v>
      </c>
      <c r="B1" s="217"/>
      <c r="C1" s="217"/>
      <c r="D1" s="217"/>
    </row>
    <row r="2" spans="1:6" ht="10.5" customHeight="1">
      <c r="A2" s="78"/>
      <c r="B2" s="78"/>
      <c r="C2" s="129"/>
      <c r="D2" s="78"/>
    </row>
    <row r="3" spans="1:6" ht="32.25" customHeight="1">
      <c r="A3" s="213" t="s">
        <v>200</v>
      </c>
      <c r="B3" s="213"/>
      <c r="C3" s="213"/>
      <c r="D3" s="213"/>
      <c r="E3" s="214"/>
    </row>
    <row r="4" spans="1:6" ht="16.5" customHeight="1">
      <c r="A4" s="218" t="s">
        <v>52</v>
      </c>
      <c r="B4" s="218" t="s">
        <v>197</v>
      </c>
      <c r="C4" s="220" t="s">
        <v>101</v>
      </c>
      <c r="D4" s="221"/>
      <c r="E4" s="215" t="s">
        <v>196</v>
      </c>
    </row>
    <row r="5" spans="1:6" ht="45.75" customHeight="1">
      <c r="A5" s="219"/>
      <c r="B5" s="219"/>
      <c r="C5" s="131" t="s">
        <v>205</v>
      </c>
      <c r="D5" s="111" t="s">
        <v>204</v>
      </c>
      <c r="E5" s="216"/>
    </row>
    <row r="6" spans="1:6" ht="15.6">
      <c r="A6" s="6" t="s">
        <v>156</v>
      </c>
      <c r="B6" s="10" t="s">
        <v>157</v>
      </c>
      <c r="C6" s="10"/>
      <c r="D6" s="84"/>
      <c r="E6" s="113"/>
    </row>
    <row r="7" spans="1:6" ht="38.25" customHeight="1">
      <c r="A7" s="6"/>
      <c r="B7" s="7" t="s">
        <v>158</v>
      </c>
      <c r="C7" s="131">
        <v>20</v>
      </c>
      <c r="D7" s="111">
        <v>20</v>
      </c>
      <c r="E7" s="115">
        <f>SUM(C7:D7)/2</f>
        <v>20</v>
      </c>
    </row>
    <row r="8" spans="1:6" ht="33.75" customHeight="1">
      <c r="A8" s="6"/>
      <c r="B8" s="7" t="s">
        <v>159</v>
      </c>
      <c r="C8" s="131">
        <v>20</v>
      </c>
      <c r="D8" s="111">
        <v>20</v>
      </c>
      <c r="E8" s="115">
        <f t="shared" ref="E8:E12" si="0">SUM(C8:D8)/2</f>
        <v>20</v>
      </c>
    </row>
    <row r="9" spans="1:6" ht="22.5" customHeight="1">
      <c r="A9" s="6"/>
      <c r="B9" s="7" t="s">
        <v>160</v>
      </c>
      <c r="C9" s="131">
        <v>20</v>
      </c>
      <c r="D9" s="111">
        <v>20</v>
      </c>
      <c r="E9" s="115">
        <f t="shared" si="0"/>
        <v>20</v>
      </c>
    </row>
    <row r="10" spans="1:6" ht="33" customHeight="1">
      <c r="A10" s="6"/>
      <c r="B10" s="7" t="s">
        <v>161</v>
      </c>
      <c r="C10" s="131">
        <v>20</v>
      </c>
      <c r="D10" s="111">
        <v>20</v>
      </c>
      <c r="E10" s="115">
        <f t="shared" si="0"/>
        <v>20</v>
      </c>
    </row>
    <row r="11" spans="1:6" ht="36.75" customHeight="1">
      <c r="A11" s="6"/>
      <c r="B11" s="7" t="s">
        <v>162</v>
      </c>
      <c r="C11" s="131">
        <v>20</v>
      </c>
      <c r="D11" s="111">
        <v>20</v>
      </c>
      <c r="E11" s="115">
        <f t="shared" si="0"/>
        <v>20</v>
      </c>
    </row>
    <row r="12" spans="1:6" ht="48.75" customHeight="1">
      <c r="A12" s="6"/>
      <c r="B12" s="9" t="s">
        <v>163</v>
      </c>
      <c r="C12" s="131">
        <v>20</v>
      </c>
      <c r="D12" s="111">
        <v>20</v>
      </c>
      <c r="E12" s="115">
        <f t="shared" si="0"/>
        <v>20</v>
      </c>
    </row>
    <row r="13" spans="1:6" ht="81.75" customHeight="1">
      <c r="A13" s="6"/>
      <c r="B13" s="10" t="s">
        <v>164</v>
      </c>
      <c r="C13" s="131">
        <v>20</v>
      </c>
      <c r="D13" s="111">
        <v>20</v>
      </c>
      <c r="E13" s="115">
        <f>SUM(C13:D13)/2</f>
        <v>20</v>
      </c>
    </row>
    <row r="14" spans="1:6" ht="51.75" customHeight="1">
      <c r="A14" s="6"/>
      <c r="B14" s="9" t="s">
        <v>165</v>
      </c>
      <c r="C14" s="131" t="s">
        <v>17</v>
      </c>
      <c r="D14" s="111" t="s">
        <v>17</v>
      </c>
      <c r="E14" s="115" t="s">
        <v>17</v>
      </c>
    </row>
    <row r="15" spans="1:6" ht="37.5" customHeight="1">
      <c r="A15" s="6"/>
      <c r="B15" s="11" t="s">
        <v>166</v>
      </c>
      <c r="C15" s="114">
        <f>SUM(C7:C14)</f>
        <v>140</v>
      </c>
      <c r="D15" s="114">
        <f t="shared" ref="D15" si="1">SUM(D7:D14)</f>
        <v>140</v>
      </c>
      <c r="E15" s="147">
        <v>100</v>
      </c>
      <c r="F15" s="100" t="s">
        <v>206</v>
      </c>
    </row>
    <row r="16" spans="1:6" ht="18" customHeight="1">
      <c r="A16" s="76" t="s">
        <v>167</v>
      </c>
      <c r="B16" s="77" t="s">
        <v>90</v>
      </c>
      <c r="C16" s="77"/>
      <c r="D16" s="86"/>
      <c r="E16" s="116"/>
    </row>
    <row r="17" spans="1:5" ht="54" customHeight="1">
      <c r="A17" s="6" t="s">
        <v>168</v>
      </c>
      <c r="B17" s="7" t="s">
        <v>169</v>
      </c>
      <c r="C17" s="222">
        <v>98</v>
      </c>
      <c r="D17" s="223"/>
      <c r="E17" s="148">
        <v>98</v>
      </c>
    </row>
    <row r="18" spans="1:5" ht="27" customHeight="1">
      <c r="A18" s="6"/>
      <c r="B18" s="11" t="s">
        <v>185</v>
      </c>
      <c r="C18" s="211" t="s">
        <v>198</v>
      </c>
      <c r="D18" s="212"/>
      <c r="E18" s="149">
        <v>99</v>
      </c>
    </row>
    <row r="19" spans="1:5">
      <c r="D19" s="125"/>
      <c r="E19" s="125"/>
    </row>
    <row r="20" spans="1:5">
      <c r="D20" s="125"/>
      <c r="E20" s="125"/>
    </row>
    <row r="21" spans="1:5">
      <c r="D21" s="125"/>
      <c r="E21" s="125"/>
    </row>
  </sheetData>
  <mergeCells count="8">
    <mergeCell ref="C18:D18"/>
    <mergeCell ref="A3:E3"/>
    <mergeCell ref="E4:E5"/>
    <mergeCell ref="A1:D1"/>
    <mergeCell ref="A4:A5"/>
    <mergeCell ref="B4:B5"/>
    <mergeCell ref="C4:D4"/>
    <mergeCell ref="C17:D17"/>
  </mergeCells>
  <pageMargins left="0.7" right="0.7" top="0.75" bottom="0.75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4"/>
  <sheetViews>
    <sheetView topLeftCell="A10" workbookViewId="0">
      <selection activeCell="F18" sqref="F18"/>
    </sheetView>
  </sheetViews>
  <sheetFormatPr defaultRowHeight="14.4"/>
  <cols>
    <col min="1" max="1" width="5.88671875" customWidth="1"/>
    <col min="2" max="2" width="60.5546875" customWidth="1"/>
    <col min="3" max="3" width="17.5546875" customWidth="1"/>
    <col min="4" max="4" width="17.6640625" customWidth="1"/>
    <col min="5" max="5" width="13.6640625" style="87" customWidth="1"/>
    <col min="6" max="6" width="25.44140625" customWidth="1"/>
  </cols>
  <sheetData>
    <row r="1" spans="1:6" ht="24.75" customHeight="1">
      <c r="A1" s="195" t="s">
        <v>202</v>
      </c>
      <c r="B1" s="195"/>
      <c r="C1" s="195"/>
      <c r="D1" s="195"/>
      <c r="E1" s="195"/>
    </row>
    <row r="2" spans="1:6" ht="16.5" customHeight="1">
      <c r="A2" s="218" t="s">
        <v>52</v>
      </c>
      <c r="B2" s="225" t="s">
        <v>23</v>
      </c>
      <c r="C2" s="226" t="s">
        <v>101</v>
      </c>
      <c r="D2" s="227"/>
      <c r="E2" s="215" t="s">
        <v>196</v>
      </c>
    </row>
    <row r="3" spans="1:6" ht="49.5" customHeight="1">
      <c r="A3" s="219"/>
      <c r="B3" s="225"/>
      <c r="C3" s="140" t="s">
        <v>205</v>
      </c>
      <c r="D3" s="140" t="s">
        <v>204</v>
      </c>
      <c r="E3" s="216"/>
    </row>
    <row r="4" spans="1:6" ht="34.5" customHeight="1">
      <c r="A4" s="5" t="s">
        <v>28</v>
      </c>
      <c r="B4" s="6" t="s">
        <v>24</v>
      </c>
      <c r="C4" s="6"/>
      <c r="D4" s="111"/>
      <c r="E4" s="83"/>
    </row>
    <row r="5" spans="1:6" ht="36" customHeight="1">
      <c r="A5" s="5" t="s">
        <v>29</v>
      </c>
      <c r="B5" s="7" t="s">
        <v>40</v>
      </c>
      <c r="C5" s="131">
        <v>20</v>
      </c>
      <c r="D5" s="111">
        <v>0</v>
      </c>
      <c r="E5" s="20">
        <f>SUM(C5:D5)/2</f>
        <v>10</v>
      </c>
    </row>
    <row r="6" spans="1:6" ht="37.5" customHeight="1">
      <c r="A6" s="5" t="s">
        <v>30</v>
      </c>
      <c r="B6" s="7" t="s">
        <v>41</v>
      </c>
      <c r="C6" s="131">
        <v>0</v>
      </c>
      <c r="D6" s="111">
        <v>0</v>
      </c>
      <c r="E6" s="20">
        <f t="shared" ref="E6:E9" si="0">SUM(C6:D6)/2</f>
        <v>0</v>
      </c>
    </row>
    <row r="7" spans="1:6" ht="30.75" customHeight="1">
      <c r="A7" s="5" t="s">
        <v>31</v>
      </c>
      <c r="B7" s="7" t="s">
        <v>189</v>
      </c>
      <c r="C7" s="131">
        <v>10</v>
      </c>
      <c r="D7" s="111">
        <v>10</v>
      </c>
      <c r="E7" s="20">
        <f t="shared" si="0"/>
        <v>10</v>
      </c>
    </row>
    <row r="8" spans="1:6" ht="19.5" customHeight="1">
      <c r="A8" s="5" t="s">
        <v>32</v>
      </c>
      <c r="B8" s="7" t="s">
        <v>42</v>
      </c>
      <c r="C8" s="131">
        <v>0</v>
      </c>
      <c r="D8" s="111">
        <v>0</v>
      </c>
      <c r="E8" s="20">
        <f t="shared" si="0"/>
        <v>0</v>
      </c>
    </row>
    <row r="9" spans="1:6" ht="33.75" customHeight="1">
      <c r="A9" s="5" t="s">
        <v>33</v>
      </c>
      <c r="B9" s="6" t="s">
        <v>43</v>
      </c>
      <c r="C9" s="131">
        <v>0</v>
      </c>
      <c r="D9" s="111">
        <v>0</v>
      </c>
      <c r="E9" s="20">
        <f t="shared" si="0"/>
        <v>0</v>
      </c>
    </row>
    <row r="10" spans="1:6" ht="28.5" customHeight="1">
      <c r="A10" s="12"/>
      <c r="B10" s="8" t="s">
        <v>25</v>
      </c>
      <c r="C10" s="85">
        <f>SUM(C5:C9)</f>
        <v>30</v>
      </c>
      <c r="D10" s="85">
        <f>SUM(D5:D9)</f>
        <v>10</v>
      </c>
      <c r="E10" s="20">
        <f>SUM(C10:D10)/2</f>
        <v>20</v>
      </c>
      <c r="F10" s="100"/>
    </row>
    <row r="11" spans="1:6" ht="47.25" customHeight="1">
      <c r="A11" s="5" t="s">
        <v>26</v>
      </c>
      <c r="B11" s="9" t="s">
        <v>27</v>
      </c>
      <c r="C11" s="9"/>
      <c r="D11" s="117"/>
      <c r="E11" s="20"/>
    </row>
    <row r="12" spans="1:6" ht="34.5" customHeight="1">
      <c r="A12" s="5" t="s">
        <v>34</v>
      </c>
      <c r="B12" s="10" t="s">
        <v>44</v>
      </c>
      <c r="C12" s="141">
        <v>20</v>
      </c>
      <c r="D12" s="141">
        <v>20</v>
      </c>
      <c r="E12" s="20">
        <f t="shared" ref="E12:E14" si="1">SUM(C12:D12)/2</f>
        <v>20</v>
      </c>
    </row>
    <row r="13" spans="1:6" ht="54" customHeight="1">
      <c r="A13" s="5" t="s">
        <v>35</v>
      </c>
      <c r="B13" s="9" t="s">
        <v>45</v>
      </c>
      <c r="C13" s="141">
        <v>20</v>
      </c>
      <c r="D13" s="141">
        <v>20</v>
      </c>
      <c r="E13" s="20">
        <f t="shared" si="1"/>
        <v>20</v>
      </c>
    </row>
    <row r="14" spans="1:6" ht="37.5" customHeight="1">
      <c r="A14" s="5" t="s">
        <v>36</v>
      </c>
      <c r="B14" s="9" t="s">
        <v>46</v>
      </c>
      <c r="C14" s="131">
        <v>0</v>
      </c>
      <c r="D14" s="111">
        <v>0</v>
      </c>
      <c r="E14" s="20">
        <f t="shared" si="1"/>
        <v>0</v>
      </c>
    </row>
    <row r="15" spans="1:6" ht="51" customHeight="1">
      <c r="A15" s="5" t="s">
        <v>37</v>
      </c>
      <c r="B15" s="9" t="s">
        <v>47</v>
      </c>
      <c r="C15" s="131">
        <v>20</v>
      </c>
      <c r="D15" s="111">
        <v>20</v>
      </c>
      <c r="E15" s="20">
        <f>SUM(C15:D15)/2</f>
        <v>20</v>
      </c>
    </row>
    <row r="16" spans="1:6" ht="82.5" customHeight="1">
      <c r="A16" s="5" t="s">
        <v>38</v>
      </c>
      <c r="B16" s="9" t="s">
        <v>48</v>
      </c>
      <c r="C16" s="131">
        <v>20</v>
      </c>
      <c r="D16" s="111">
        <v>20</v>
      </c>
      <c r="E16" s="20">
        <f t="shared" ref="E16:E18" si="2">SUM(C16:D16)/2</f>
        <v>20</v>
      </c>
    </row>
    <row r="17" spans="1:6" ht="31.5" customHeight="1">
      <c r="A17" s="5" t="s">
        <v>39</v>
      </c>
      <c r="B17" s="9" t="s">
        <v>49</v>
      </c>
      <c r="C17" s="131">
        <v>20</v>
      </c>
      <c r="D17" s="111">
        <v>20</v>
      </c>
      <c r="E17" s="20">
        <f t="shared" si="2"/>
        <v>20</v>
      </c>
    </row>
    <row r="18" spans="1:6" ht="48" customHeight="1">
      <c r="A18" s="8"/>
      <c r="B18" s="11" t="s">
        <v>54</v>
      </c>
      <c r="C18" s="85">
        <f>SUM(C12:C17)</f>
        <v>100</v>
      </c>
      <c r="D18" s="85">
        <f>SUM(D12:D17)</f>
        <v>100</v>
      </c>
      <c r="E18" s="152">
        <f t="shared" si="2"/>
        <v>100</v>
      </c>
      <c r="F18" s="100"/>
    </row>
    <row r="19" spans="1:6" ht="51.75" customHeight="1">
      <c r="A19" s="13" t="s">
        <v>51</v>
      </c>
      <c r="B19" s="14" t="s">
        <v>50</v>
      </c>
      <c r="C19" s="228">
        <v>100</v>
      </c>
      <c r="D19" s="229"/>
      <c r="E19" s="151">
        <v>100</v>
      </c>
    </row>
    <row r="20" spans="1:6" ht="31.5" customHeight="1">
      <c r="A20" s="15"/>
      <c r="B20" s="16" t="s">
        <v>171</v>
      </c>
      <c r="C20" s="228" t="s">
        <v>207</v>
      </c>
      <c r="D20" s="229"/>
      <c r="E20" s="151">
        <v>76</v>
      </c>
    </row>
    <row r="21" spans="1:6" ht="15.75" customHeight="1">
      <c r="A21" s="224"/>
      <c r="B21" s="224"/>
      <c r="C21" s="130"/>
      <c r="D21" s="134"/>
      <c r="E21" s="137"/>
    </row>
    <row r="22" spans="1:6" ht="19.5" customHeight="1">
      <c r="D22" s="133"/>
      <c r="E22" s="137"/>
    </row>
    <row r="23" spans="1:6">
      <c r="D23" s="133"/>
      <c r="E23" s="137"/>
    </row>
    <row r="24" spans="1:6">
      <c r="D24" s="133"/>
      <c r="E24" s="137"/>
    </row>
  </sheetData>
  <mergeCells count="8">
    <mergeCell ref="A1:E1"/>
    <mergeCell ref="A21:B21"/>
    <mergeCell ref="A2:A3"/>
    <mergeCell ref="E2:E3"/>
    <mergeCell ref="B2:B3"/>
    <mergeCell ref="C2:D2"/>
    <mergeCell ref="C19:D19"/>
    <mergeCell ref="C20:D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Расчет</vt:lpstr>
      <vt:lpstr>Результаты анкетирования</vt:lpstr>
      <vt:lpstr>Стенды</vt:lpstr>
      <vt:lpstr>Сайт</vt:lpstr>
      <vt:lpstr>Комфортность</vt:lpstr>
      <vt:lpstr>Инвалиды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2025-10-30T08:07:56Z</dcterms:modified>
</cp:coreProperties>
</file>